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glod\Desktop\postępowania poniżej 170 tys. zł\2026\185 sprzęt ochronny\"/>
    </mc:Choice>
  </mc:AlternateContent>
  <xr:revisionPtr revIDLastSave="0" documentId="13_ncr:1_{09490771-02A0-49D6-91FB-4F4455DE3A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_CENOWY" sheetId="1" r:id="rId1"/>
  </sheets>
  <definedNames>
    <definedName name="_xlnm.Print_Area" localSheetId="0">F_CENOWY!$C$2:$K$33</definedName>
    <definedName name="OLE_LINK1" localSheetId="0">F_CENOWY!$C$4</definedName>
    <definedName name="_xlnm.Print_Titles" localSheetId="0">F_CENOWY!$10:$11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J21" i="1"/>
  <c r="I21" i="1"/>
  <c r="I17" i="1"/>
  <c r="I16" i="1"/>
  <c r="I18" i="1"/>
  <c r="I12" i="1"/>
  <c r="G22" i="1"/>
  <c r="I15" i="1" l="1"/>
  <c r="K15" i="1" s="1"/>
  <c r="J15" i="1" s="1"/>
  <c r="K16" i="1"/>
  <c r="J16" i="1" s="1"/>
  <c r="K17" i="1"/>
  <c r="J17" i="1" s="1"/>
  <c r="K18" i="1"/>
  <c r="J18" i="1" s="1"/>
  <c r="I19" i="1"/>
  <c r="K19" i="1" s="1"/>
  <c r="J19" i="1" s="1"/>
  <c r="I20" i="1"/>
  <c r="K20" i="1" s="1"/>
  <c r="J20" i="1" s="1"/>
  <c r="I13" i="1"/>
  <c r="K13" i="1" s="1"/>
  <c r="J13" i="1" s="1"/>
  <c r="I14" i="1"/>
  <c r="K14" i="1" s="1"/>
  <c r="J14" i="1" s="1"/>
  <c r="K12" i="1" l="1"/>
  <c r="J12" i="1" s="1"/>
  <c r="K22" i="1" l="1"/>
  <c r="I22" i="1"/>
</calcChain>
</file>

<file path=xl/sharedStrings.xml><?xml version="1.0" encoding="utf-8"?>
<sst xmlns="http://schemas.openxmlformats.org/spreadsheetml/2006/main" count="62" uniqueCount="51">
  <si>
    <t>L.P.</t>
  </si>
  <si>
    <t>1</t>
  </si>
  <si>
    <t>2</t>
  </si>
  <si>
    <t>3</t>
  </si>
  <si>
    <t>4</t>
  </si>
  <si>
    <t>5</t>
  </si>
  <si>
    <t>6</t>
  </si>
  <si>
    <t>(zamówienie o wartości do 130 000 zł)</t>
  </si>
  <si>
    <t>7</t>
  </si>
  <si>
    <t>8</t>
  </si>
  <si>
    <t>WARTOŚĆ NETTO OGÓŁEM (ZŁ)</t>
  </si>
  <si>
    <t>ILOŚĆ (SZT.)</t>
  </si>
  <si>
    <t>Ogółem</t>
  </si>
  <si>
    <t xml:space="preserve">FORMULARZ CENOWY                                                  </t>
  </si>
  <si>
    <t>(przedmiot zamówienia)</t>
  </si>
  <si>
    <t xml:space="preserve">…......................, dnia….....................                                                     </t>
  </si>
  <si>
    <t xml:space="preserve"> …..............................................</t>
  </si>
  <si>
    <t>Jedn.</t>
  </si>
  <si>
    <t xml:space="preserve">           podpis Wykonawcy</t>
  </si>
  <si>
    <t>Nazwa towaru</t>
  </si>
  <si>
    <t>X</t>
  </si>
  <si>
    <t>(znak sprawy)</t>
  </si>
  <si>
    <t xml:space="preserve">    </t>
  </si>
  <si>
    <t>szt.</t>
  </si>
  <si>
    <t>WARTOŚĆ BRUTTO OGÓŁEM (ZŁ)2</t>
  </si>
  <si>
    <r>
      <t>CENA JEDNOSTKOWA NETTO/SZT. (ZŁ)</t>
    </r>
    <r>
      <rPr>
        <b/>
        <vertAlign val="superscript"/>
        <sz val="10"/>
        <rFont val="Calibri"/>
        <family val="2"/>
        <scheme val="minor"/>
      </rPr>
      <t>2</t>
    </r>
  </si>
  <si>
    <t>CENA JEDNOSTKOWA  BRUTTO SZT (ZŁ)</t>
  </si>
  <si>
    <t>9</t>
  </si>
  <si>
    <t>10</t>
  </si>
  <si>
    <t xml:space="preserve">Hełm ochronny z paskiem podbródkowym, wentylowany z polipropylenu (PP); więźba z poliamidu, 3 taśmy tekstylne z 8 punktami mocowania, potnik z gąbki, system regulacji ROTOR, 2 możliwości regulacji pozycji na głowie ,zakres pracy min. -10+30 st C; spełniający normę EN397; Kolor biały i niebieski; </t>
  </si>
  <si>
    <t xml:space="preserve">Okulary ochronne,szkła poliwęglan, zakrzywione, przydymione, dwuokularowe, niezaparowujące, nosek TPR, oprwki poliwęglan, Waga max 25g, Normy DIN EN 166 + DIN EN 172 
</t>
  </si>
  <si>
    <t xml:space="preserve">Apteczka przenośna z wyposażeniem  K-15 
DIN 13157. Ważność min 3 lata
</t>
  </si>
  <si>
    <t xml:space="preserve">Apteczka przenośna z wyposażeniem  K-20 
DIN 13157. Ważność min 3 lata
</t>
  </si>
  <si>
    <t>Wkład DIN 13157 do uzupełnienia apteczek pierwszej pomocy, wyposażenie zgodne z normami UE, okres ważności min 4 lata</t>
  </si>
  <si>
    <t>Czasze przeciwhałasowe z regulacją wysokości przeznaczone do mocowania na hełmie ochronnym, metalowe uchwyty i czasze z ABS wyściełane pianką syntetyczną, możliwość używania bezpośrednio nahełmie lub wraz z uchwytem osłony twarzy, czasze: ABS, poduszeczki: pianka PU i powłoka PU,widełki: stal nierdzewna, Spełniające normę: EN 352-3 SNR 32 dB</t>
  </si>
  <si>
    <t xml:space="preserve">Okulary do prac szlifierskich z poliwęglanu, osłony skroni, zintegrowany nosek,  giętkie zauszniki . Spełniające normy EN 166,EN 170
</t>
  </si>
  <si>
    <t>Google z poliwęglanu, bezbarwne, z wentylacją, spełniające  normę EN166</t>
  </si>
  <si>
    <t>Producent, model</t>
  </si>
  <si>
    <t>IRAYA SMOKE</t>
  </si>
  <si>
    <t>ART. MAS B403</t>
  </si>
  <si>
    <t>DELTA PLUS                             MAGNY HELMET 2</t>
  </si>
  <si>
    <t xml:space="preserve">DELTA PLUS                             HEKLA 2 </t>
  </si>
  <si>
    <t>DELTA PLUS QUARTZ UP iv + PASEK                                                 wraz z nadrukiem (logo lub napis Urząd Morski w Gdyni)</t>
  </si>
  <si>
    <t>80</t>
  </si>
  <si>
    <t>Nauszniki przeciwhałasowe z opaską zakładaną na głowę regulowaną, czasze(muszle) wykonane z poliprpylenu, pałąk wykonany z polioksymetalenu, poduszki odporne na wilgoć,lekka konstrukcja, tłumienie hałasu średnio min 28 dB, EN 352-1:2020 cat III</t>
  </si>
  <si>
    <t>STALCO ARION</t>
  </si>
  <si>
    <t>kpl</t>
  </si>
  <si>
    <t>PORTWEST PW 98</t>
  </si>
  <si>
    <t>Zestaw do ochrony głowy dla pilarzy zawierający wentylowany hełm ochronny ABS z regulacją pokrętłem, regulowany rozmiar 56-63 cm , wysokiej jakości nauszniki przeciwcjhałasowe z materiału ABS z regulacją wysokości, wzmocniony uchwyt wizjerki i siatki Normy: EN 397,EN 352-3 ( SNR 27 db), EN 1731(F)</t>
  </si>
  <si>
    <t>TZ2.374.185.4.2026.AG</t>
  </si>
  <si>
    <r>
      <t xml:space="preserve">dostawa SPRZĘTU OCHRONY OSOBISTEJ </t>
    </r>
    <r>
      <rPr>
        <sz val="11"/>
        <color theme="1"/>
        <rFont val="Times New Roman"/>
        <family val="1"/>
        <charset val="238"/>
      </rPr>
      <t>dla potrzeb Urzędu Morskiego w Gdyni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</si>
</sst>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* #,##0.00\ &quot;zł&quot;_-;\-* #,##0.00\ &quot;zł&quot;_-;_-* &quot;-&quot;??\ &quot;zł&quot;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1"/>
      <color theme="8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Calibri"/>
      <family val="2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1111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7">
    <xf numFmtId="0" fontId="0" fillId="0" borderId="0"/>
    <xf numFmtId="0" fontId="16" fillId="0" borderId="0"/>
    <xf numFmtId="0" fontId="1" fillId="0" borderId="0"/>
    <xf numFmtId="0" fontId="20" fillId="0" borderId="0"/>
    <xf numFmtId="0" fontId="16" fillId="0" borderId="0"/>
    <xf numFmtId="0" fontId="21" fillId="0" borderId="0"/>
    <xf numFmtId="44" fontId="20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quotePrefix="1"/>
    <xf numFmtId="0" fontId="2" fillId="0" borderId="0" xfId="0" applyFont="1"/>
    <xf numFmtId="0" fontId="4" fillId="0" borderId="0" xfId="0" applyFont="1"/>
    <xf numFmtId="4" fontId="5" fillId="0" borderId="1" xfId="0" applyNumberFormat="1" applyFont="1" applyBorder="1"/>
    <xf numFmtId="4" fontId="0" fillId="0" borderId="3" xfId="0" applyNumberFormat="1" applyBorder="1" applyAlignment="1">
      <alignment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" fontId="2" fillId="0" borderId="4" xfId="0" applyNumberFormat="1" applyFont="1" applyBorder="1"/>
    <xf numFmtId="4" fontId="4" fillId="0" borderId="7" xfId="0" applyNumberFormat="1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8" fillId="0" borderId="0" xfId="0" applyFont="1"/>
    <xf numFmtId="0" fontId="4" fillId="0" borderId="8" xfId="0" applyFont="1" applyBorder="1" applyAlignment="1">
      <alignment horizontal="center"/>
    </xf>
    <xf numFmtId="0" fontId="18" fillId="0" borderId="2" xfId="0" quotePrefix="1" applyFont="1" applyBorder="1"/>
    <xf numFmtId="4" fontId="4" fillId="0" borderId="6" xfId="0" applyNumberFormat="1" applyFont="1" applyBorder="1" applyAlignment="1">
      <alignment horizontal="center"/>
    </xf>
    <xf numFmtId="0" fontId="2" fillId="2" borderId="9" xfId="0" applyFont="1" applyFill="1" applyBorder="1" applyAlignment="1">
      <alignment wrapText="1"/>
    </xf>
    <xf numFmtId="0" fontId="5" fillId="0" borderId="2" xfId="0" quotePrefix="1" applyFont="1" applyBorder="1" applyAlignment="1">
      <alignment horizontal="center" wrapText="1"/>
    </xf>
    <xf numFmtId="0" fontId="12" fillId="2" borderId="8" xfId="0" applyFont="1" applyFill="1" applyBorder="1" applyAlignment="1">
      <alignment horizontal="center" wrapText="1"/>
    </xf>
    <xf numFmtId="0" fontId="4" fillId="0" borderId="2" xfId="0" quotePrefix="1" applyFont="1" applyBorder="1" applyAlignment="1">
      <alignment horizontal="center"/>
    </xf>
    <xf numFmtId="0" fontId="22" fillId="0" borderId="0" xfId="0" applyFont="1" applyAlignment="1">
      <alignment horizontal="left"/>
    </xf>
    <xf numFmtId="49" fontId="23" fillId="3" borderId="2" xfId="0" applyNumberFormat="1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wrapText="1"/>
    </xf>
    <xf numFmtId="0" fontId="23" fillId="0" borderId="2" xfId="0" applyFont="1" applyBorder="1" applyAlignment="1">
      <alignment wrapText="1"/>
    </xf>
    <xf numFmtId="0" fontId="23" fillId="0" borderId="2" xfId="0" applyFont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19" fillId="0" borderId="0" xfId="0" applyFont="1"/>
    <xf numFmtId="0" fontId="24" fillId="4" borderId="2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 wrapText="1"/>
    </xf>
    <xf numFmtId="44" fontId="24" fillId="4" borderId="2" xfId="6" applyFont="1" applyFill="1" applyBorder="1" applyAlignment="1" applyProtection="1">
      <alignment horizontal="center" vertical="center" wrapText="1"/>
      <protection locked="0"/>
    </xf>
    <xf numFmtId="0" fontId="23" fillId="4" borderId="12" xfId="0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center"/>
    </xf>
    <xf numFmtId="0" fontId="19" fillId="0" borderId="1" xfId="0" applyFont="1" applyBorder="1"/>
    <xf numFmtId="4" fontId="11" fillId="2" borderId="2" xfId="0" applyNumberFormat="1" applyFont="1" applyFill="1" applyBorder="1" applyAlignment="1" applyProtection="1">
      <alignment wrapText="1"/>
      <protection locked="0"/>
    </xf>
    <xf numFmtId="0" fontId="25" fillId="3" borderId="2" xfId="0" applyFont="1" applyFill="1" applyBorder="1" applyAlignment="1">
      <alignment wrapText="1"/>
    </xf>
    <xf numFmtId="0" fontId="25" fillId="3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wrapText="1"/>
    </xf>
    <xf numFmtId="0" fontId="25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wrapText="1"/>
    </xf>
    <xf numFmtId="0" fontId="24" fillId="0" borderId="2" xfId="0" applyFont="1" applyBorder="1" applyAlignment="1">
      <alignment horizontal="center" vertical="center" wrapText="1"/>
    </xf>
    <xf numFmtId="0" fontId="0" fillId="2" borderId="10" xfId="0" quotePrefix="1" applyFill="1" applyBorder="1"/>
    <xf numFmtId="0" fontId="13" fillId="2" borderId="8" xfId="0" applyFont="1" applyFill="1" applyBorder="1" applyAlignment="1">
      <alignment wrapText="1"/>
    </xf>
    <xf numFmtId="0" fontId="9" fillId="2" borderId="10" xfId="0" applyFont="1" applyFill="1" applyBorder="1" applyAlignment="1">
      <alignment wrapText="1"/>
    </xf>
    <xf numFmtId="0" fontId="15" fillId="2" borderId="9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18" fillId="0" borderId="1" xfId="0" quotePrefix="1" applyFont="1" applyBorder="1"/>
    <xf numFmtId="49" fontId="23" fillId="3" borderId="9" xfId="0" applyNumberFormat="1" applyFont="1" applyFill="1" applyBorder="1" applyAlignment="1">
      <alignment wrapText="1"/>
    </xf>
    <xf numFmtId="49" fontId="23" fillId="4" borderId="9" xfId="0" applyNumberFormat="1" applyFont="1" applyFill="1" applyBorder="1" applyAlignment="1">
      <alignment horizontal="center" vertical="center" wrapText="1"/>
    </xf>
    <xf numFmtId="49" fontId="23" fillId="3" borderId="9" xfId="0" applyNumberFormat="1" applyFont="1" applyFill="1" applyBorder="1" applyAlignment="1">
      <alignment horizontal="center" vertical="center" wrapText="1"/>
    </xf>
    <xf numFmtId="49" fontId="23" fillId="3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 applyProtection="1">
      <alignment wrapText="1"/>
      <protection locked="0"/>
    </xf>
    <xf numFmtId="0" fontId="4" fillId="0" borderId="11" xfId="0" quotePrefix="1" applyFont="1" applyBorder="1" applyAlignment="1">
      <alignment horizontal="center"/>
    </xf>
  </cellXfs>
  <cellStyles count="7">
    <cellStyle name="Normalny" xfId="0" builtinId="0"/>
    <cellStyle name="Normalny 2" xfId="2" xr:uid="{EFEE6CEE-617E-412B-9BEA-89EBFD446D1B}"/>
    <cellStyle name="Normalny 2 3" xfId="4" xr:uid="{58ACD6ED-4C64-4CF9-83F9-CBF86CF5FC3F}"/>
    <cellStyle name="Normalny 3" xfId="1" xr:uid="{B51519D1-2C31-43B3-88BF-00ABEB4C462B}"/>
    <cellStyle name="Normalny 4" xfId="3" xr:uid="{6BD342B6-3037-49D7-9E62-2B709CC6C515}"/>
    <cellStyle name="Normalny 5" xfId="5" xr:uid="{2A392411-702D-454F-812A-D403A5089652}"/>
    <cellStyle name="Walutowy" xfId="6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border diagonalUp="0" diagonalDown="0">
        <left/>
        <right/>
        <top/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thin">
          <color indexed="64"/>
        </bottom>
        <vertical/>
        <horizontal/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diagonalUp="0" diagonalDown="0">
        <left/>
        <right/>
        <top/>
        <bottom style="thin">
          <color indexed="64"/>
        </bottom>
        <vertical/>
        <horizontal/>
      </border>
      <protection locked="1" hidden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0"/>
    </dxf>
    <dxf>
      <border outline="0">
        <bottom style="medium">
          <color indexed="64"/>
        </bottom>
      </border>
    </dxf>
    <dxf>
      <fill>
        <patternFill patternType="solid">
          <fgColor indexed="64"/>
          <bgColor rgb="FFFFFFCC"/>
        </patternFill>
      </fill>
      <protection locked="1" hidden="0"/>
    </dxf>
    <dxf>
      <font>
        <b/>
        <i val="0"/>
        <strike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</dxfs>
  <tableStyles count="1" defaultTableStyle="TableStyleMedium2" defaultPivotStyle="PivotStyleLight16">
    <tableStyle name="Styl_Grażyna" pivot="0" count="1" xr9:uid="{DEAEFF15-1145-4E08-AAF4-BB3F2A05F59C}">
      <tableStyleElement type="headerRow" dxfId="12"/>
    </tableStyle>
  </tableStyles>
  <colors>
    <mruColors>
      <color rgb="FFFFFFCC"/>
      <color rgb="FFF8F8F8"/>
      <color rgb="FF2D508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A9D182-2A45-441F-83C6-10D331EC69A0}" name="F_cenowy_Cz_II" displayName="F_cenowy_Cz_II" ref="C10:K22" totalsRowShown="0" headerRowDxfId="11" dataDxfId="9" headerRowBorderDxfId="10" tableBorderDxfId="8">
  <tableColumns count="9">
    <tableColumn id="1" xr3:uid="{8D648E19-F07B-4252-870D-59C1B06D8818}" name="L.P." dataDxfId="7"/>
    <tableColumn id="2" xr3:uid="{6CDF6D30-EE03-40AE-A9B8-87DC49098DA3}" name="Nazwa towaru" dataDxfId="6"/>
    <tableColumn id="3" xr3:uid="{21483A93-4328-4AEF-A5C2-DFAF663AB536}" name="Producent, model"/>
    <tableColumn id="4" xr3:uid="{3C418D92-C7E3-49D1-8E84-A723E20DCBFE}" name="Jedn." dataDxfId="5"/>
    <tableColumn id="5" xr3:uid="{8F6ABEE7-288B-4752-BADD-72DD56C9F61C}" name="ILOŚĆ (SZT.)" dataDxfId="4"/>
    <tableColumn id="6" xr3:uid="{3FAB2D3F-E6E6-4251-9340-81BF3CBC7B69}" name="CENA JEDNOSTKOWA NETTO/SZT. (ZŁ)2" dataDxfId="3"/>
    <tableColumn id="7" xr3:uid="{D9C49DEC-C03C-4975-84E0-DFA5AF76AD0A}" name="WARTOŚĆ NETTO OGÓŁEM (ZŁ)" dataDxfId="2"/>
    <tableColumn id="8" xr3:uid="{09328A7A-F1CE-402C-8995-DAEF203139E1}" name="CENA JEDNOSTKOWA  BRUTTO SZT (ZŁ)" dataDxfId="1"/>
    <tableColumn id="9" xr3:uid="{4DE770F6-7A17-43BE-B811-6FCB0D7EC40E}" name="WARTOŚĆ BRUTTO OGÓŁEM (ZŁ)2" dataDxfId="0"/>
  </tableColumns>
  <tableStyleInfo name="Styl_Grażyna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8"/>
  <sheetViews>
    <sheetView showGridLines="0" tabSelected="1" topLeftCell="B1" workbookViewId="0">
      <selection activeCell="I15" sqref="I15"/>
    </sheetView>
  </sheetViews>
  <sheetFormatPr defaultRowHeight="15" x14ac:dyDescent="0.25"/>
  <cols>
    <col min="3" max="3" width="6.28515625" customWidth="1"/>
    <col min="4" max="4" width="39.140625" style="2" customWidth="1"/>
    <col min="5" max="5" width="21.85546875" style="2" customWidth="1"/>
    <col min="6" max="6" width="7.7109375" style="17" customWidth="1"/>
    <col min="7" max="7" width="8.5703125" customWidth="1"/>
    <col min="8" max="8" width="12.140625" customWidth="1"/>
    <col min="9" max="9" width="14.28515625" customWidth="1"/>
    <col min="10" max="10" width="12.28515625" customWidth="1"/>
    <col min="11" max="11" width="10.85546875" customWidth="1"/>
  </cols>
  <sheetData>
    <row r="2" spans="1:11" ht="15.75" x14ac:dyDescent="0.25">
      <c r="A2" s="9"/>
      <c r="C2" s="10" t="s">
        <v>13</v>
      </c>
      <c r="D2" s="7"/>
      <c r="E2" s="7"/>
      <c r="F2" s="7"/>
      <c r="G2" s="7"/>
      <c r="H2" s="7"/>
      <c r="I2" s="7"/>
      <c r="J2" s="7"/>
    </row>
    <row r="3" spans="1:11" x14ac:dyDescent="0.25">
      <c r="C3" s="11" t="s">
        <v>7</v>
      </c>
      <c r="D3"/>
      <c r="E3"/>
      <c r="F3" s="6"/>
    </row>
    <row r="4" spans="1:11" x14ac:dyDescent="0.25">
      <c r="C4" s="8"/>
      <c r="D4" s="16"/>
      <c r="E4" s="16"/>
      <c r="F4" s="6"/>
    </row>
    <row r="5" spans="1:11" x14ac:dyDescent="0.25">
      <c r="B5" s="9"/>
      <c r="C5" s="12" t="s">
        <v>50</v>
      </c>
      <c r="D5" s="3"/>
      <c r="E5" s="3"/>
      <c r="F5" s="16"/>
      <c r="G5" s="3"/>
      <c r="H5" s="3"/>
      <c r="I5" s="3"/>
      <c r="J5" s="3"/>
    </row>
    <row r="6" spans="1:11" x14ac:dyDescent="0.25">
      <c r="C6" s="13" t="s">
        <v>14</v>
      </c>
      <c r="D6" s="6"/>
      <c r="E6" s="6"/>
      <c r="F6" s="6"/>
      <c r="G6" s="6"/>
      <c r="H6" s="6"/>
      <c r="I6" s="6"/>
      <c r="J6" s="6"/>
    </row>
    <row r="7" spans="1:11" ht="15.75" x14ac:dyDescent="0.25">
      <c r="C7" s="28" t="s">
        <v>49</v>
      </c>
      <c r="G7" s="2"/>
      <c r="H7" s="2"/>
      <c r="I7" s="2"/>
      <c r="J7" s="2"/>
    </row>
    <row r="8" spans="1:11" ht="22.5" customHeight="1" x14ac:dyDescent="0.25">
      <c r="C8" s="13" t="s">
        <v>21</v>
      </c>
      <c r="D8" s="13"/>
      <c r="E8" s="13"/>
      <c r="G8" s="2"/>
      <c r="H8" s="2"/>
      <c r="I8" s="2"/>
      <c r="J8" s="2"/>
    </row>
    <row r="9" spans="1:11" x14ac:dyDescent="0.25">
      <c r="C9" s="3"/>
      <c r="D9"/>
      <c r="E9"/>
      <c r="F9" s="6"/>
    </row>
    <row r="10" spans="1:11" ht="62.25" customHeight="1" x14ac:dyDescent="0.25">
      <c r="C10" s="49" t="s">
        <v>0</v>
      </c>
      <c r="D10" s="24" t="s">
        <v>19</v>
      </c>
      <c r="E10" s="34" t="s">
        <v>37</v>
      </c>
      <c r="F10" s="26" t="s">
        <v>17</v>
      </c>
      <c r="G10" s="34" t="s">
        <v>11</v>
      </c>
      <c r="H10" s="50" t="s">
        <v>25</v>
      </c>
      <c r="I10" s="51" t="s">
        <v>10</v>
      </c>
      <c r="J10" s="52" t="s">
        <v>26</v>
      </c>
      <c r="K10" s="53" t="s">
        <v>24</v>
      </c>
    </row>
    <row r="11" spans="1:11" x14ac:dyDescent="0.25">
      <c r="C11" s="60" t="s">
        <v>1</v>
      </c>
      <c r="D11" s="25" t="s">
        <v>2</v>
      </c>
      <c r="E11" s="25">
        <v>3</v>
      </c>
      <c r="F11" s="27">
        <v>4</v>
      </c>
      <c r="G11" s="25">
        <v>5</v>
      </c>
      <c r="H11" s="60">
        <v>6</v>
      </c>
      <c r="I11" s="25">
        <v>7</v>
      </c>
      <c r="J11" s="60">
        <v>8</v>
      </c>
      <c r="K11" s="25">
        <v>9</v>
      </c>
    </row>
    <row r="12" spans="1:11" ht="68.25" x14ac:dyDescent="0.25">
      <c r="B12" s="1"/>
      <c r="C12" s="54" t="s">
        <v>1</v>
      </c>
      <c r="D12" s="55" t="s">
        <v>29</v>
      </c>
      <c r="E12" s="56" t="s">
        <v>42</v>
      </c>
      <c r="F12" s="57" t="s">
        <v>23</v>
      </c>
      <c r="G12" s="58" t="s">
        <v>43</v>
      </c>
      <c r="H12" s="59"/>
      <c r="I12" s="5" t="str">
        <f>IF(H12&gt;0,ROUND(+H12,2)*G12,"")</f>
        <v/>
      </c>
      <c r="J12" s="4" t="str">
        <f>IF(H12&gt;0,+K12/G12,"")</f>
        <v/>
      </c>
      <c r="K12" s="14" t="str">
        <f>IF(H12&gt;0,ROUND(+I12,2)*1.23,"")</f>
        <v/>
      </c>
    </row>
    <row r="13" spans="1:11" ht="57" x14ac:dyDescent="0.25">
      <c r="B13" s="1"/>
      <c r="C13" s="22" t="s">
        <v>2</v>
      </c>
      <c r="D13" s="31" t="s">
        <v>30</v>
      </c>
      <c r="E13" s="38" t="s">
        <v>38</v>
      </c>
      <c r="F13" s="29" t="s">
        <v>23</v>
      </c>
      <c r="G13" s="32">
        <v>30</v>
      </c>
      <c r="H13" s="42"/>
      <c r="I13" s="5" t="str">
        <f t="shared" ref="I13:I21" si="0">IF(H13&gt;0,ROUND(+H13,2)*G13,"")</f>
        <v/>
      </c>
      <c r="J13" s="4" t="str">
        <f>IF(H13&gt;0,+K13/G13,"")</f>
        <v/>
      </c>
      <c r="K13" s="14" t="str">
        <f t="shared" ref="K13:K21" si="1">IF(H13&gt;0,ROUND(+I13,2)*1.23,"")</f>
        <v/>
      </c>
    </row>
    <row r="14" spans="1:11" ht="34.5" x14ac:dyDescent="0.25">
      <c r="B14" s="1"/>
      <c r="C14" s="22" t="s">
        <v>3</v>
      </c>
      <c r="D14" s="30" t="s">
        <v>31</v>
      </c>
      <c r="E14" s="39"/>
      <c r="F14" s="29" t="s">
        <v>23</v>
      </c>
      <c r="G14" s="33">
        <v>10</v>
      </c>
      <c r="H14" s="42"/>
      <c r="I14" s="5" t="str">
        <f t="shared" si="0"/>
        <v/>
      </c>
      <c r="J14" s="4" t="str">
        <f t="shared" ref="J14:J21" si="2">IF(H14&gt;0,+K14/G14,"")</f>
        <v/>
      </c>
      <c r="K14" s="14" t="str">
        <f t="shared" si="1"/>
        <v/>
      </c>
    </row>
    <row r="15" spans="1:11" ht="34.5" x14ac:dyDescent="0.25">
      <c r="B15" s="1"/>
      <c r="C15" s="22" t="s">
        <v>4</v>
      </c>
      <c r="D15" s="30" t="s">
        <v>32</v>
      </c>
      <c r="E15" s="39"/>
      <c r="F15" s="29" t="s">
        <v>23</v>
      </c>
      <c r="G15" s="33">
        <v>5</v>
      </c>
      <c r="H15" s="42"/>
      <c r="I15" s="5" t="str">
        <f t="shared" si="0"/>
        <v/>
      </c>
      <c r="J15" s="4" t="str">
        <f t="shared" si="2"/>
        <v/>
      </c>
      <c r="K15" s="14" t="str">
        <f t="shared" si="1"/>
        <v/>
      </c>
    </row>
    <row r="16" spans="1:11" ht="34.5" x14ac:dyDescent="0.25">
      <c r="B16" s="1"/>
      <c r="C16" s="22" t="s">
        <v>5</v>
      </c>
      <c r="D16" s="30" t="s">
        <v>33</v>
      </c>
      <c r="E16" s="39"/>
      <c r="F16" s="29" t="s">
        <v>23</v>
      </c>
      <c r="G16" s="33">
        <v>60</v>
      </c>
      <c r="H16" s="42"/>
      <c r="I16" s="5" t="str">
        <f>IF(H16&gt;0,ROUND(+H16,2)*G16,"")</f>
        <v/>
      </c>
      <c r="J16" s="4" t="str">
        <f t="shared" si="2"/>
        <v/>
      </c>
      <c r="K16" s="14" t="str">
        <f t="shared" si="1"/>
        <v/>
      </c>
    </row>
    <row r="17" spans="2:11" ht="68.25" x14ac:dyDescent="0.25">
      <c r="B17" s="1"/>
      <c r="C17" s="22" t="s">
        <v>6</v>
      </c>
      <c r="D17" s="43" t="s">
        <v>44</v>
      </c>
      <c r="E17" s="36" t="s">
        <v>45</v>
      </c>
      <c r="F17" s="29" t="s">
        <v>23</v>
      </c>
      <c r="G17" s="44">
        <v>30</v>
      </c>
      <c r="H17" s="42"/>
      <c r="I17" s="5" t="str">
        <f>IF(H17&gt;0,ROUND(+H17,2)*G17,"")</f>
        <v/>
      </c>
      <c r="J17" s="4" t="str">
        <f t="shared" si="2"/>
        <v/>
      </c>
      <c r="K17" s="14" t="str">
        <f t="shared" si="1"/>
        <v/>
      </c>
    </row>
    <row r="18" spans="2:11" ht="90.75" x14ac:dyDescent="0.25">
      <c r="B18" s="1"/>
      <c r="C18" s="22" t="s">
        <v>8</v>
      </c>
      <c r="D18" s="45" t="s">
        <v>34</v>
      </c>
      <c r="E18" s="37" t="s">
        <v>40</v>
      </c>
      <c r="F18" s="29" t="s">
        <v>23</v>
      </c>
      <c r="G18" s="46">
        <v>5</v>
      </c>
      <c r="H18" s="42"/>
      <c r="I18" s="5" t="str">
        <f t="shared" si="0"/>
        <v/>
      </c>
      <c r="J18" s="4" t="str">
        <f t="shared" si="2"/>
        <v/>
      </c>
      <c r="K18" s="14" t="str">
        <f t="shared" si="1"/>
        <v/>
      </c>
    </row>
    <row r="19" spans="2:11" ht="45.75" x14ac:dyDescent="0.25">
      <c r="B19" s="1"/>
      <c r="C19" s="22" t="s">
        <v>9</v>
      </c>
      <c r="D19" s="47" t="s">
        <v>35</v>
      </c>
      <c r="E19" s="37" t="s">
        <v>41</v>
      </c>
      <c r="F19" s="29" t="s">
        <v>23</v>
      </c>
      <c r="G19" s="48">
        <v>30</v>
      </c>
      <c r="H19" s="42"/>
      <c r="I19" s="5" t="str">
        <f t="shared" si="0"/>
        <v/>
      </c>
      <c r="J19" s="4" t="str">
        <f t="shared" si="2"/>
        <v/>
      </c>
      <c r="K19" s="14" t="str">
        <f t="shared" si="1"/>
        <v/>
      </c>
    </row>
    <row r="20" spans="2:11" ht="23.25" x14ac:dyDescent="0.25">
      <c r="B20" s="1"/>
      <c r="C20" s="22" t="s">
        <v>27</v>
      </c>
      <c r="D20" s="47" t="s">
        <v>36</v>
      </c>
      <c r="E20" s="37" t="s">
        <v>39</v>
      </c>
      <c r="F20" s="29" t="s">
        <v>23</v>
      </c>
      <c r="G20" s="48">
        <v>30</v>
      </c>
      <c r="H20" s="42"/>
      <c r="I20" s="5" t="str">
        <f t="shared" si="0"/>
        <v/>
      </c>
      <c r="J20" s="4" t="str">
        <f t="shared" si="2"/>
        <v/>
      </c>
      <c r="K20" s="14" t="str">
        <f t="shared" si="1"/>
        <v/>
      </c>
    </row>
    <row r="21" spans="2:11" ht="80.25" thickBot="1" x14ac:dyDescent="0.3">
      <c r="B21" s="1"/>
      <c r="C21" s="22" t="s">
        <v>28</v>
      </c>
      <c r="D21" s="47" t="s">
        <v>48</v>
      </c>
      <c r="E21" s="37" t="s">
        <v>47</v>
      </c>
      <c r="F21" s="29" t="s">
        <v>46</v>
      </c>
      <c r="G21" s="48">
        <v>8</v>
      </c>
      <c r="H21" s="42"/>
      <c r="I21" s="5" t="str">
        <f t="shared" si="0"/>
        <v/>
      </c>
      <c r="J21" s="4" t="str">
        <f t="shared" si="2"/>
        <v/>
      </c>
      <c r="K21" s="14" t="str">
        <f t="shared" si="1"/>
        <v/>
      </c>
    </row>
    <row r="22" spans="2:11" ht="15.75" x14ac:dyDescent="0.25">
      <c r="B22" s="1"/>
      <c r="C22" s="20"/>
      <c r="D22" s="41" t="s">
        <v>12</v>
      </c>
      <c r="E22" s="35"/>
      <c r="F22" s="19"/>
      <c r="G22" s="40">
        <f>SUM(G12:G21)</f>
        <v>208</v>
      </c>
      <c r="H22" s="21" t="s">
        <v>20</v>
      </c>
      <c r="I22" s="15" t="str">
        <f>IF(SUM(I12:I21)&gt;0,SUM(I12:I21),"")</f>
        <v/>
      </c>
      <c r="J22" s="23" t="s">
        <v>20</v>
      </c>
      <c r="K22" s="18">
        <f>SUM(K12:K21)</f>
        <v>0</v>
      </c>
    </row>
    <row r="23" spans="2:11" x14ac:dyDescent="0.25">
      <c r="B23" s="1"/>
    </row>
    <row r="24" spans="2:11" x14ac:dyDescent="0.25">
      <c r="B24" s="1"/>
    </row>
    <row r="25" spans="2:11" x14ac:dyDescent="0.25">
      <c r="B25" s="1"/>
    </row>
    <row r="26" spans="2:11" x14ac:dyDescent="0.25">
      <c r="B26" s="1"/>
    </row>
    <row r="27" spans="2:11" x14ac:dyDescent="0.25">
      <c r="B27" s="1"/>
    </row>
    <row r="28" spans="2:11" x14ac:dyDescent="0.25">
      <c r="B28" s="1"/>
      <c r="C28" s="2" t="s">
        <v>15</v>
      </c>
      <c r="I28" s="3" t="s">
        <v>16</v>
      </c>
    </row>
    <row r="29" spans="2:11" x14ac:dyDescent="0.25">
      <c r="B29" s="1"/>
      <c r="F29" s="6"/>
      <c r="I29" t="s">
        <v>18</v>
      </c>
    </row>
    <row r="30" spans="2:11" x14ac:dyDescent="0.25">
      <c r="B30" s="1"/>
    </row>
    <row r="31" spans="2:11" x14ac:dyDescent="0.25">
      <c r="B31" s="1"/>
    </row>
    <row r="32" spans="2:11" x14ac:dyDescent="0.25">
      <c r="B32" s="1"/>
      <c r="C32" t="s">
        <v>22</v>
      </c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ht="27.75" customHeight="1" x14ac:dyDescent="0.25"/>
  </sheetData>
  <sheetProtection algorithmName="SHA-512" hashValue="Kv0qZYGTUvs3KdPd8c5ahzjwcp+672zRiIa5QHOAOwwrDlR6NoYoyJw9if7lr5rc+LbpVpcry8i5OlEFg3T/Rg==" saltValue="u7DPkZR3y46hSV1tsBnffg==" spinCount="100000" sheet="1" autoFilter="0"/>
  <phoneticPr fontId="3" type="noConversion"/>
  <printOptions horizontalCentered="1"/>
  <pageMargins left="0.25" right="0.25" top="0.75" bottom="0.75" header="0.3" footer="0.3"/>
  <pageSetup paperSize="9" scale="75" orientation="landscape" r:id="rId1"/>
  <headerFooter>
    <oddHeader xml:space="preserve">&amp;C&amp;"-,Pogrubiony"
</oddHeader>
    <oddFooter>&amp;CStrona &amp;P/&amp;N</oddFooter>
  </headerFooter>
  <ignoredErrors>
    <ignoredError sqref="C11:D11 C12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F_CENOWY</vt:lpstr>
      <vt:lpstr>F_CENOWY!Obszar_wydruku</vt:lpstr>
      <vt:lpstr>F_CENOWY!OLE_LINK1</vt:lpstr>
      <vt:lpstr>F_CENOWY!Tytuły_wydruku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TZ2.374.185.4.2026.AG</dc:title>
  <dc:creator>aglod</dc:creator>
  <cp:lastModifiedBy>Aleksandra Głód</cp:lastModifiedBy>
  <cp:lastPrinted>2026-09-25T08:40:13Z</cp:lastPrinted>
  <dcterms:created xsi:type="dcterms:W3CDTF">2015-06-05T18:19:34Z</dcterms:created>
  <dcterms:modified xsi:type="dcterms:W3CDTF">2026-10-06T12:05:17Z</dcterms:modified>
</cp:coreProperties>
</file>