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lod\Desktop\postępowania poniżej 170 tys. zł\2026\183 odzież robocza\"/>
    </mc:Choice>
  </mc:AlternateContent>
  <xr:revisionPtr revIDLastSave="0" documentId="13_ncr:1_{C349682F-95E1-447B-934A-092FDE0BB6F3}" xr6:coauthVersionLast="47" xr6:coauthVersionMax="47" xr10:uidLastSave="{00000000-0000-0000-0000-000000000000}"/>
  <workbookProtection workbookAlgorithmName="SHA-512" workbookHashValue="k2Xd3zi3B1OVCwIgAiMM3/2XYDS0DtyN7oq9DSrLg01ClUOL4qFIGSZUQo92OgDNIiPlNP/Zk8jy6lghexacoA==" workbookSaltValue="e3yhfhe+i18nzTvtuUQiAg==" workbookSpinCount="100000" lockStructure="1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F_CENOWY!$C$2:$K$43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K19" i="1"/>
  <c r="J19" i="1" s="1"/>
  <c r="K20" i="1"/>
  <c r="J20" i="1" s="1"/>
  <c r="K21" i="1"/>
  <c r="J21" i="1" s="1"/>
  <c r="K22" i="1"/>
  <c r="J22" i="1" s="1"/>
  <c r="K23" i="1"/>
  <c r="J23" i="1" s="1"/>
  <c r="K24" i="1"/>
  <c r="J24" i="1" s="1"/>
  <c r="K25" i="1"/>
  <c r="J25" i="1" s="1"/>
  <c r="K26" i="1"/>
  <c r="J26" i="1" s="1"/>
  <c r="K27" i="1"/>
  <c r="J27" i="1" s="1"/>
  <c r="K28" i="1"/>
  <c r="J28" i="1" s="1"/>
  <c r="K29" i="1"/>
  <c r="J29" i="1" s="1"/>
  <c r="K30" i="1"/>
  <c r="J30" i="1" s="1"/>
  <c r="K31" i="1"/>
  <c r="J31" i="1" s="1"/>
  <c r="K18" i="1"/>
  <c r="J18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G32" i="1"/>
  <c r="I15" i="1" l="1"/>
  <c r="K15" i="1" s="1"/>
  <c r="J15" i="1" s="1"/>
  <c r="I16" i="1"/>
  <c r="K16" i="1" s="1"/>
  <c r="J16" i="1" s="1"/>
  <c r="I17" i="1"/>
  <c r="K17" i="1" s="1"/>
  <c r="J17" i="1" s="1"/>
  <c r="I13" i="1"/>
  <c r="K13" i="1" s="1"/>
  <c r="J13" i="1" s="1"/>
  <c r="I14" i="1"/>
  <c r="K14" i="1" s="1"/>
  <c r="J14" i="1" s="1"/>
  <c r="K12" i="1" l="1"/>
  <c r="J12" i="1" s="1"/>
  <c r="K32" i="1" l="1"/>
  <c r="I32" i="1"/>
</calcChain>
</file>

<file path=xl/sharedStrings.xml><?xml version="1.0" encoding="utf-8"?>
<sst xmlns="http://schemas.openxmlformats.org/spreadsheetml/2006/main" count="104" uniqueCount="84">
  <si>
    <t>L.P.</t>
  </si>
  <si>
    <t>1</t>
  </si>
  <si>
    <t>2</t>
  </si>
  <si>
    <t>3</t>
  </si>
  <si>
    <t>4</t>
  </si>
  <si>
    <t>5</t>
  </si>
  <si>
    <t>6</t>
  </si>
  <si>
    <t>7</t>
  </si>
  <si>
    <t>8</t>
  </si>
  <si>
    <t>WARTOŚĆ NETTO OGÓŁEM (ZŁ)</t>
  </si>
  <si>
    <t>ILOŚĆ (SZT.)</t>
  </si>
  <si>
    <t>Ogółem</t>
  </si>
  <si>
    <t xml:space="preserve">FORMULARZ CENOWY                                                  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</si>
  <si>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</si>
  <si>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</si>
  <si>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</si>
  <si>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</si>
  <si>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</si>
  <si>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Nazwa towaru</t>
  </si>
  <si>
    <t>X</t>
  </si>
  <si>
    <t>(znak sprawy)</t>
  </si>
  <si>
    <t xml:space="preserve">    </t>
  </si>
  <si>
    <t>WARTOŚĆ BRUTTO OGÓŁEM (ZŁ)2</t>
  </si>
  <si>
    <r>
      <t>CENA JEDNOSTKOWA NETTO/SZT. (ZŁ)</t>
    </r>
    <r>
      <rPr>
        <b/>
        <vertAlign val="superscript"/>
        <sz val="10"/>
        <rFont val="Calibri"/>
        <family val="2"/>
        <scheme val="minor"/>
      </rPr>
      <t>2</t>
    </r>
  </si>
  <si>
    <t>CENA JEDNOSTKOWA  BRUTTO SZT (ZŁ)</t>
  </si>
  <si>
    <t>9</t>
  </si>
  <si>
    <t>10</t>
  </si>
  <si>
    <t>Producent, model</t>
  </si>
  <si>
    <t>Czapka z daszkiem, regulowana na rzep, plastikowy pasek lub zamknięcie z klamrą; z obszytymi wywietrznikami 100% bawełna, 5-panelowa, gramatura min 190 g, kolor: niebieski/czarny/granatowy;</t>
  </si>
  <si>
    <t>Czapka letnia z daszkiem, obszyta kontrastowym paskiem, 6 paneli, 100% bawełna, gramatura 320g/m², regulowana za pomocą klamry/ klipsa, kolor: niebieski/czarny/granatowy/ szary</t>
  </si>
  <si>
    <t>Kamizelka ostrzegawcza poliester 100%; dwa poziome pasy odblaskowe; zapinana na rzep; spełniające  normy EN 20471, EN 13688;kolor żółty/pomarańczowy, rozmiary w przedziale min. M-XXXL</t>
  </si>
  <si>
    <t>Ubranie robocze  pol-bawełna, dwuczęściowe typ szwedzki, z tkaniny  min 260 g/m2,  65% poliester, 35% bawełna.; materiał odporny na pranie w temp. min 40°C;  kolor tkaniny- niebieski/granatowy/ szary/czarny,  bluza z kołnierzem, zapinana z przodu zamkiem kostkowy  kryte listwą, rękawy z ściągaczami, wzmocniona na karku, łokciach,i przy kieszeniach materiałem OXFORD 600D,  spodnie ogrodniczki z regulowanymi szelkami, zapięcie boczne na guziki, guma w pasie, przynajmniej  jedna  kieszeń na przedzie i dwie boczne, potrójne szwy, rygle w kroku, wzmocnienia przy kieszeniach, w pasie i na kolanach z tkaniny OXFORD 600D. ,posiadające elementy odblaskowe, rozmiary S-4XL; spełniające normę EN 13688</t>
  </si>
  <si>
    <t>Ubranie robocze ocieplane, pol-bawełna, dwuczęściowe typ szwedzki, materiał: min. 290 g/m2,  65% poliester, 35% bawełna.; ocieplina100 % poliester min 200 g/m2  , kaptur, podwójne szwy, podwójne pasy odblaskowe, kolor tkaniny- niebieski/granatowy /zielony; spodnie ogrodniczki z regulacją zapięcia bocznego, przynajmniej  jedna  kieszeń na przedzie i dwie boczne; podwójne szwy, pasy odblaskowe, spełniające normę EN 13688, EN 14058</t>
  </si>
  <si>
    <t xml:space="preserve">Kombinezon jednoczęściowy z tkaniny pol-bawełna Kingsmill min 180 g; zapinany nadwustronny zamek błyskawiczny, min. 4 kieszenie; kolor tkaniny pomarańczowy; posiadające elementy odblaskowe spełniające normę EN 17353 </t>
  </si>
  <si>
    <t>Bluza polarowa męska, zapinana na zamek błyskawiczny, trzy kieszenie zapinane na zamek, w tym jedna kieszeń na klatce piersiowe, wykonany z grubej dzianiny polarowej o właściwościach  termicznych i odpornej na  gniecenie min 400 g/m2;  podbródek, gumka i stopery w pasie, ;  Posiada certyfikat EN ISO 13688, kolor czarny/ oliwkowy/ granatowy/szary, w rozmiarach min. XS-4XL</t>
  </si>
  <si>
    <t>Spodnie robocze z tkaniny typu twill 63 % poliester, 34 % bawełna, 3m % elastan o gramaturze min 240 g/m2; potrójne szwy; elementy odblaskowe lamówka; min 5 kieszeni ( dwie z przodu , dwie z tyłu oraz jedna na nogawce); klin w kroku, guma w pasie, kieszenie na nakolaniki z OXFORD 900D, możliwość wydłużenia nogawki; kolor: czarny, granatowy, szary, EN ISO 13688, w rozmiarach min. S-3XL</t>
  </si>
  <si>
    <t>Spodnie robocze z tkaniny typu twill 63 % poliester, 34 % bawełna, 3m % elastan o gramaturze min 240 g/m2; potrójne szwy; elementy odblaskowe lamówka; min 6 kieszeni ( dwie z przodu , dwie z tyłu oraz dwie na nogawkach); klin w kroku, guma w pasie, kieszenie na nakolaniki z OXFORD 900D, możliwość wydłużenia nogawki; kolor: czarny, granatowy, szary, EN ISO 13688, w rozmiarach min. S-3XL</t>
  </si>
  <si>
    <t>Fartuch roboczy zapinany na zamek, wykończony lamówką w jednakowym kolorze z zamkiem, dekolt w serek, japoński kołnierzyk, rękawy sięgające do łokcia, dwie kieszenie. Skład: 80% poliester, 20% bawełna, gramatura: 170g/m2</t>
  </si>
  <si>
    <t>Skarpety oddychające z wysoką zawartościa bawełny;wewnątrz od spodu wykończone frotte, Skład 776% bawełna, 11% poliester(coolmax), 11% poliamid, 2%b elastan, rozmiar w przedziale min. 35-47</t>
  </si>
  <si>
    <t>11</t>
  </si>
  <si>
    <t>12</t>
  </si>
  <si>
    <t>13</t>
  </si>
  <si>
    <t>14</t>
  </si>
  <si>
    <t>15</t>
  </si>
  <si>
    <t>16</t>
  </si>
  <si>
    <t>MALFINI SANDWICH 306 6p</t>
  </si>
  <si>
    <t xml:space="preserve">POLSTAR </t>
  </si>
  <si>
    <t>STALCO BASIC LINE</t>
  </si>
  <si>
    <t>POLSTAR BRIXTON SNOW</t>
  </si>
  <si>
    <t>PORTWEST C814</t>
  </si>
  <si>
    <t>STALCO ASPEN</t>
  </si>
  <si>
    <t>STALCO VIKI</t>
  </si>
  <si>
    <t>STALCO WIKTOR</t>
  </si>
  <si>
    <t>ZDZIASZEK FARTUCH AGNIESZKA</t>
  </si>
  <si>
    <t>HONEY MOON HY200</t>
  </si>
  <si>
    <t>STALCO</t>
  </si>
  <si>
    <t>SZT</t>
  </si>
  <si>
    <t>KPL</t>
  </si>
  <si>
    <t>PAR</t>
  </si>
  <si>
    <t>Koszulka T-shirt; 100 % bawełna; gramatura min 190 g/m2;  okrągły dekold , krój klasyczny, rękaw krótki; kolor biały; rozmiar 4XL-12XL</t>
  </si>
  <si>
    <t>17</t>
  </si>
  <si>
    <t>18</t>
  </si>
  <si>
    <t>19</t>
  </si>
  <si>
    <t>20</t>
  </si>
  <si>
    <t>Kurtka ostrzegawcza z odpinaną podpinką polarową 100%  min 270 g, materiał zewnętrzny 100 % Poliester Oxford PU 190 g; długość 3/4; taśmowe szwy wodoodporne, kaptur chowany lub odpinany, zamek dwustronny błyskawiczny pod listwą; regulacja mankietów ; kolor czarno-żółty; EN ISO 20471; EN 343 Klasa 3:1 X WP 15,000mm; EN 342 (0.352 (M².K/W)2,X);  AS 4602.1 Klasa D/N  rozm. S-4XL</t>
  </si>
  <si>
    <t>Czapka dwuwarstwowa, dwustronna, wywijana umożliwiająca regulacje długości; tkanina 100 % akryl min 230 g/m2;; kolor czarny/ szary/granat/pomarańczowy EN ISO13688:2013</t>
  </si>
  <si>
    <t>PORTWEST S766</t>
  </si>
  <si>
    <t>SEVENKINGS DUAL COLOR</t>
  </si>
  <si>
    <t>POLSTAR BASEBALL</t>
  </si>
  <si>
    <t>STALCO SQUARE</t>
  </si>
  <si>
    <t>Koszula flanelowa wykonana z miękkiej flaneli, 100% bawełna, z odcinanym karczkiem z wysokiej jakości tkaniny, usztywniany kołnierzyki, długi rękaw, mankiety usztywniane, rękawy i kieszonka na lewej piersi zapinana na guzik, gramatura 170 g  
kolor: krata czerwono- czarna, niebiesko-czarna.</t>
  </si>
  <si>
    <t>PORTWEST S553</t>
  </si>
  <si>
    <t>REIS RBLACKMOON</t>
  </si>
  <si>
    <t>STALCO PERFECT LOGAN V</t>
  </si>
  <si>
    <t>Kamizelka ocieplana  z kieszeniami; zapinana z przodu na zamek błyskawiczny do samej góry kołnierza, kieszenie: minimum 5, materiał głowny 100 % poliester 140 g/m2,laminacja TPU, wypełnienie  100 % poliester 250 g/m2, zgodna z normą: EN 13688, rozmiar S-3 XL, kolor oliwkowy/czarny/szary</t>
  </si>
  <si>
    <r>
      <t xml:space="preserve">Kurtka oddychająca  z odpinaną podpinką polarową min 270 g, materiał zewnętrzny: 100 % poliester  min. 120 g,  wzmocnienia100 % poliester powlekany PU  min.180 g; materiał podszewka:poliester min. 60 g   taśmowe szwy wodoodporne;  kaptur z regulacją chowany lub odpinany, zamek dwustronny błyskawiczny pod listwą; regulacja mankietów przy pomocy rzepa,  spełniająca  parametry wodoodporności </t>
    </r>
    <r>
      <rPr>
        <b/>
        <sz val="8"/>
        <color theme="1"/>
        <rFont val="Arial"/>
        <family val="2"/>
        <charset val="238"/>
      </rPr>
      <t xml:space="preserve">na </t>
    </r>
    <r>
      <rPr>
        <sz val="8"/>
        <color theme="1"/>
        <rFont val="Arial"/>
        <family val="2"/>
        <charset val="238"/>
      </rPr>
      <t>poziomie  min 10,000 mm i oddychalności min 15,000g/m2</t>
    </r>
    <r>
      <rPr>
        <b/>
        <sz val="8"/>
        <color theme="1"/>
        <rFont val="Arial"/>
        <family val="2"/>
        <charset val="238"/>
      </rPr>
      <t>,</t>
    </r>
    <r>
      <rPr>
        <sz val="8"/>
        <color theme="1"/>
        <rFont val="Arial"/>
        <family val="2"/>
        <charset val="238"/>
      </rPr>
      <t xml:space="preserve">  kolor czarny/granatowy;  min. certyfikat EN 343 class 3:3; rozm. S-3XL</t>
    </r>
  </si>
  <si>
    <t>Rękawice ochronne,wykonane z skóry koziej licowej, marszczenie  w nadgarstku uniwersalny</t>
  </si>
  <si>
    <r>
      <t xml:space="preserve">dostawa odzieży roboczej </t>
    </r>
    <r>
      <rPr>
        <sz val="11"/>
        <color theme="1"/>
        <rFont val="Times New Roman"/>
        <family val="1"/>
        <charset val="238"/>
      </rPr>
      <t>dla potrzeb Urzędu Morskiego w Gdyni</t>
    </r>
  </si>
  <si>
    <t>TZ2.374.183.4.2026.AG</t>
  </si>
  <si>
    <t>(zamówienie o wartości poniżej 170 000zł)</t>
  </si>
  <si>
    <t>JAMES HARVEST AMERICAN SUPREME POLO MĘSKA</t>
  </si>
  <si>
    <t>JAMES HARVEST AMERICAN SUPREME POLO DAMSKA</t>
  </si>
  <si>
    <t xml:space="preserve">Koszulka polo męska, 95 % bawełna  5 % elastan,złożone mankiety, guziki w tonacji koloru,   gramatura min 215 g / m2, kolor: biały, czarny, granatowy, rozmiar S-4XL, Certyfikat OEKO-TEX®  </t>
  </si>
  <si>
    <t xml:space="preserve">Koszulka polo damska, 95 % bawełna  5 % elastan,złożone mankiety, guziki w tonacji koloru,   gramatura min 215 g / m2, kolor: biały, czarny, granatowy, rozmiar S-3XL, Certyfikat OEKO-TEX®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</si>
</sst>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zł&quot;_-;\-* #,##0.00\ &quot;zł&quot;_-;_-* &quot;-&quot;??\ &quot;zł&quot;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8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6" fillId="0" borderId="0"/>
    <xf numFmtId="0" fontId="1" fillId="0" borderId="0"/>
    <xf numFmtId="0" fontId="19" fillId="0" borderId="0"/>
    <xf numFmtId="0" fontId="16" fillId="0" borderId="0"/>
    <xf numFmtId="0" fontId="20" fillId="0" borderId="0"/>
    <xf numFmtId="44" fontId="19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quotePrefix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4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12" fillId="2" borderId="3" xfId="0" applyFont="1" applyFill="1" applyBorder="1" applyAlignment="1">
      <alignment horizontal="center" wrapText="1"/>
    </xf>
    <xf numFmtId="0" fontId="21" fillId="0" borderId="0" xfId="0" applyFont="1" applyAlignment="1">
      <alignment horizontal="left"/>
    </xf>
    <xf numFmtId="0" fontId="2" fillId="2" borderId="0" xfId="0" applyFont="1" applyFill="1" applyAlignment="1">
      <alignment wrapText="1"/>
    </xf>
    <xf numFmtId="3" fontId="8" fillId="0" borderId="0" xfId="0" applyNumberFormat="1" applyFont="1" applyAlignment="1">
      <alignment horizontal="center"/>
    </xf>
    <xf numFmtId="0" fontId="18" fillId="0" borderId="1" xfId="0" applyFont="1" applyBorder="1"/>
    <xf numFmtId="4" fontId="11" fillId="2" borderId="2" xfId="0" applyNumberFormat="1" applyFont="1" applyFill="1" applyBorder="1" applyAlignment="1" applyProtection="1">
      <alignment wrapText="1"/>
      <protection locked="0"/>
    </xf>
    <xf numFmtId="0" fontId="0" fillId="2" borderId="5" xfId="0" quotePrefix="1" applyFill="1" applyBorder="1"/>
    <xf numFmtId="0" fontId="13" fillId="2" borderId="3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15" fillId="2" borderId="4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22" fillId="3" borderId="2" xfId="0" applyFont="1" applyFill="1" applyBorder="1" applyAlignment="1">
      <alignment horizontal="left" vertical="top" wrapText="1"/>
    </xf>
    <xf numFmtId="0" fontId="5" fillId="0" borderId="6" xfId="0" quotePrefix="1" applyFont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" fontId="4" fillId="0" borderId="5" xfId="0" applyNumberFormat="1" applyFont="1" applyBorder="1"/>
    <xf numFmtId="4" fontId="4" fillId="0" borderId="4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0" fillId="0" borderId="2" xfId="0" applyNumberFormat="1" applyBorder="1" applyAlignment="1">
      <alignment wrapText="1"/>
    </xf>
    <xf numFmtId="4" fontId="5" fillId="0" borderId="2" xfId="0" applyNumberFormat="1" applyFont="1" applyBorder="1"/>
    <xf numFmtId="4" fontId="2" fillId="0" borderId="2" xfId="0" applyNumberFormat="1" applyFont="1" applyBorder="1"/>
    <xf numFmtId="0" fontId="2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2" xfId="0" quotePrefix="1" applyFont="1" applyBorder="1" applyAlignment="1">
      <alignment horizontal="center" vertical="center"/>
    </xf>
    <xf numFmtId="0" fontId="23" fillId="3" borderId="2" xfId="0" applyFont="1" applyFill="1" applyBorder="1" applyAlignment="1">
      <alignment horizontal="left" vertical="top" wrapText="1"/>
    </xf>
    <xf numFmtId="44" fontId="23" fillId="4" borderId="2" xfId="6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2" xr:uid="{EFEE6CEE-617E-412B-9BEA-89EBFD446D1B}"/>
    <cellStyle name="Normalny 2 3" xfId="4" xr:uid="{58ACD6ED-4C64-4CF9-83F9-CBF86CF5FC3F}"/>
    <cellStyle name="Normalny 3" xfId="1" xr:uid="{B51519D1-2C31-43B3-88BF-00ABEB4C462B}"/>
    <cellStyle name="Normalny 4" xfId="3" xr:uid="{6BD342B6-3037-49D7-9E62-2B709CC6C515}"/>
    <cellStyle name="Normalny 5" xfId="5" xr:uid="{2A392411-702D-454F-812A-D403A5089652}"/>
    <cellStyle name="Walutowy" xfId="6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2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K32" totalsRowShown="0" headerRowDxfId="11" dataDxfId="9" headerRowBorderDxfId="10" tableBorderDxfId="8">
  <tableColumns count="9">
    <tableColumn id="1" xr3:uid="{8D648E19-F07B-4252-870D-59C1B06D8818}" name="L.P." dataDxfId="7"/>
    <tableColumn id="2" xr3:uid="{6CDF6D30-EE03-40AE-A9B8-87DC49098DA3}" name="Nazwa towaru" dataDxfId="6"/>
    <tableColumn id="3" xr3:uid="{21483A93-4328-4AEF-A5C2-DFAF663AB536}" name="Producent, model"/>
    <tableColumn id="4" xr3:uid="{3C418D92-C7E3-49D1-8E84-A723E20DCBFE}" name="Jedn." dataDxfId="5"/>
    <tableColumn id="5" xr3:uid="{8F6ABEE7-288B-4752-BADD-72DD56C9F61C}" name="ILOŚĆ (SZT.)" dataDxfId="4"/>
    <tableColumn id="6" xr3:uid="{3FAB2D3F-E6E6-4251-9340-81BF3CBC7B69}" name="CENA JEDNOSTKOWA NETTO/SZT. (ZŁ)2" dataDxfId="3"/>
    <tableColumn id="7" xr3:uid="{D9C49DEC-C03C-4975-84E0-DFA5AF76AD0A}" name="WARTOŚĆ NETTO OGÓŁEM (ZŁ)" dataDxfId="2"/>
    <tableColumn id="8" xr3:uid="{09328A7A-F1CE-402C-8995-DAEF203139E1}" name="CENA JEDNOSTKOWA  BRUTTO SZT (ZŁ)" dataDxfId="1"/>
    <tableColumn id="9" xr3:uid="{4DE770F6-7A17-43BE-B811-6FCB0D7EC40E}" name="WARTOŚĆ BRUTTO OGÓŁEM (ZŁ)2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8"/>
  <sheetViews>
    <sheetView showGridLines="0" tabSelected="1" topLeftCell="B1" workbookViewId="0">
      <selection activeCell="K12" sqref="K12"/>
    </sheetView>
  </sheetViews>
  <sheetFormatPr defaultRowHeight="15" x14ac:dyDescent="0.25"/>
  <cols>
    <col min="3" max="3" width="6.28515625" customWidth="1"/>
    <col min="4" max="4" width="39.140625" style="2" customWidth="1"/>
    <col min="5" max="5" width="23" style="2" customWidth="1"/>
    <col min="6" max="6" width="7.7109375" style="13" customWidth="1"/>
    <col min="7" max="7" width="8.5703125" customWidth="1"/>
    <col min="8" max="8" width="12.140625" customWidth="1"/>
    <col min="9" max="9" width="11.7109375" customWidth="1"/>
    <col min="10" max="10" width="12.28515625" customWidth="1"/>
    <col min="11" max="11" width="10.85546875" customWidth="1"/>
  </cols>
  <sheetData>
    <row r="2" spans="1:11" ht="15.75" x14ac:dyDescent="0.25">
      <c r="A2" s="7"/>
      <c r="C2" s="8" t="s">
        <v>12</v>
      </c>
      <c r="D2" s="5"/>
      <c r="E2" s="5"/>
      <c r="F2" s="5"/>
      <c r="G2" s="5"/>
      <c r="H2" s="5"/>
      <c r="I2" s="5"/>
      <c r="J2" s="5"/>
    </row>
    <row r="3" spans="1:11" x14ac:dyDescent="0.25">
      <c r="C3" s="9" t="s">
        <v>79</v>
      </c>
      <c r="D3"/>
      <c r="E3"/>
      <c r="F3" s="4"/>
    </row>
    <row r="4" spans="1:11" x14ac:dyDescent="0.25">
      <c r="C4" s="6"/>
      <c r="D4" s="12"/>
      <c r="E4" s="12"/>
      <c r="F4" s="4"/>
    </row>
    <row r="5" spans="1:11" x14ac:dyDescent="0.25">
      <c r="B5" s="7"/>
      <c r="C5" s="10" t="s">
        <v>77</v>
      </c>
      <c r="D5" s="3"/>
      <c r="E5" s="3"/>
      <c r="F5" s="12"/>
      <c r="G5" s="3"/>
      <c r="H5" s="3"/>
      <c r="I5" s="3"/>
      <c r="J5" s="3"/>
    </row>
    <row r="6" spans="1:11" x14ac:dyDescent="0.25">
      <c r="C6" s="11" t="s">
        <v>13</v>
      </c>
      <c r="D6" s="4"/>
      <c r="E6" s="4"/>
      <c r="F6" s="4"/>
      <c r="G6" s="4"/>
      <c r="H6" s="4"/>
      <c r="I6" s="4"/>
      <c r="J6" s="4"/>
    </row>
    <row r="7" spans="1:11" ht="15.75" x14ac:dyDescent="0.25">
      <c r="C7" s="18" t="s">
        <v>78</v>
      </c>
      <c r="G7" s="2"/>
      <c r="H7" s="2"/>
      <c r="I7" s="2"/>
      <c r="J7" s="2"/>
    </row>
    <row r="8" spans="1:11" ht="22.5" customHeight="1" x14ac:dyDescent="0.25">
      <c r="C8" s="11" t="s">
        <v>20</v>
      </c>
      <c r="D8" s="11"/>
      <c r="E8" s="11"/>
      <c r="G8" s="2"/>
      <c r="H8" s="2"/>
      <c r="I8" s="2"/>
      <c r="J8" s="2"/>
    </row>
    <row r="9" spans="1:11" x14ac:dyDescent="0.25">
      <c r="C9" s="3"/>
      <c r="D9"/>
      <c r="E9"/>
      <c r="F9" s="4"/>
    </row>
    <row r="10" spans="1:11" ht="62.25" customHeight="1" x14ac:dyDescent="0.25">
      <c r="C10" s="23" t="s">
        <v>0</v>
      </c>
      <c r="D10" s="16" t="s">
        <v>18</v>
      </c>
      <c r="E10" s="19" t="s">
        <v>27</v>
      </c>
      <c r="F10" s="17" t="s">
        <v>16</v>
      </c>
      <c r="G10" s="19" t="s">
        <v>10</v>
      </c>
      <c r="H10" s="24" t="s">
        <v>23</v>
      </c>
      <c r="I10" s="25" t="s">
        <v>9</v>
      </c>
      <c r="J10" s="26" t="s">
        <v>24</v>
      </c>
      <c r="K10" s="27" t="s">
        <v>22</v>
      </c>
    </row>
    <row r="11" spans="1:11" x14ac:dyDescent="0.25">
      <c r="C11" s="32" t="s">
        <v>1</v>
      </c>
      <c r="D11" s="29" t="s">
        <v>2</v>
      </c>
      <c r="E11" s="29">
        <v>3</v>
      </c>
      <c r="F11" s="33">
        <v>4</v>
      </c>
      <c r="G11" s="29">
        <v>5</v>
      </c>
      <c r="H11" s="32">
        <v>6</v>
      </c>
      <c r="I11" s="29">
        <v>7</v>
      </c>
      <c r="J11" s="32">
        <v>8</v>
      </c>
      <c r="K11" s="29">
        <v>9</v>
      </c>
    </row>
    <row r="12" spans="1:11" ht="56.25" x14ac:dyDescent="0.25">
      <c r="B12" s="1"/>
      <c r="C12" s="43" t="s">
        <v>1</v>
      </c>
      <c r="D12" s="28" t="s">
        <v>28</v>
      </c>
      <c r="E12" s="30" t="s">
        <v>68</v>
      </c>
      <c r="F12" s="31" t="s">
        <v>56</v>
      </c>
      <c r="G12" s="31">
        <v>100</v>
      </c>
      <c r="H12" s="22"/>
      <c r="I12" s="38" t="str">
        <f t="shared" ref="I12:I31" si="0">IF(H12&gt;0,ROUND(+H12,2)*G12,"")</f>
        <v/>
      </c>
      <c r="J12" s="39" t="str">
        <f>IF(H12&gt;0,+K12/G12,"")</f>
        <v/>
      </c>
      <c r="K12" s="40" t="str">
        <f>IF(H12&gt;0,ROUND(+I12,2)*1.23,"")</f>
        <v/>
      </c>
    </row>
    <row r="13" spans="1:11" ht="45" x14ac:dyDescent="0.25">
      <c r="B13" s="1"/>
      <c r="C13" s="43" t="s">
        <v>2</v>
      </c>
      <c r="D13" s="28" t="s">
        <v>29</v>
      </c>
      <c r="E13" s="30" t="s">
        <v>45</v>
      </c>
      <c r="F13" s="31" t="s">
        <v>56</v>
      </c>
      <c r="G13" s="31">
        <v>20</v>
      </c>
      <c r="H13" s="22"/>
      <c r="I13" s="38" t="str">
        <f t="shared" si="0"/>
        <v/>
      </c>
      <c r="J13" s="39" t="str">
        <f>IF(H13&gt;0,+K13/G13,"")</f>
        <v/>
      </c>
      <c r="K13" s="40" t="str">
        <f t="shared" ref="K13:K31" si="1">IF(H13&gt;0,ROUND(+I13,2)*1.23,"")</f>
        <v/>
      </c>
    </row>
    <row r="14" spans="1:11" ht="67.5" x14ac:dyDescent="0.25">
      <c r="B14" s="1"/>
      <c r="C14" s="43" t="s">
        <v>3</v>
      </c>
      <c r="D14" s="28" t="s">
        <v>70</v>
      </c>
      <c r="E14" s="30" t="s">
        <v>69</v>
      </c>
      <c r="F14" s="31" t="s">
        <v>56</v>
      </c>
      <c r="G14" s="31">
        <v>250</v>
      </c>
      <c r="H14" s="22"/>
      <c r="I14" s="38" t="str">
        <f t="shared" si="0"/>
        <v/>
      </c>
      <c r="J14" s="39" t="str">
        <f t="shared" ref="J14:J31" si="2">IF(H14&gt;0,+K14/G14,"")</f>
        <v/>
      </c>
      <c r="K14" s="40" t="str">
        <f t="shared" si="1"/>
        <v/>
      </c>
    </row>
    <row r="15" spans="1:11" ht="56.25" x14ac:dyDescent="0.25">
      <c r="B15" s="1"/>
      <c r="C15" s="43" t="s">
        <v>4</v>
      </c>
      <c r="D15" s="28" t="s">
        <v>30</v>
      </c>
      <c r="E15" s="30" t="s">
        <v>46</v>
      </c>
      <c r="F15" s="31" t="s">
        <v>56</v>
      </c>
      <c r="G15" s="31">
        <v>50</v>
      </c>
      <c r="H15" s="22"/>
      <c r="I15" s="38" t="str">
        <f t="shared" si="0"/>
        <v/>
      </c>
      <c r="J15" s="39" t="str">
        <f t="shared" si="2"/>
        <v/>
      </c>
      <c r="K15" s="40" t="str">
        <f t="shared" si="1"/>
        <v/>
      </c>
    </row>
    <row r="16" spans="1:11" ht="168.75" x14ac:dyDescent="0.25">
      <c r="B16" s="1"/>
      <c r="C16" s="43" t="s">
        <v>5</v>
      </c>
      <c r="D16" s="28" t="s">
        <v>31</v>
      </c>
      <c r="E16" s="30" t="s">
        <v>47</v>
      </c>
      <c r="F16" s="31" t="s">
        <v>57</v>
      </c>
      <c r="G16" s="31">
        <v>180</v>
      </c>
      <c r="H16" s="22"/>
      <c r="I16" s="38" t="str">
        <f t="shared" si="0"/>
        <v/>
      </c>
      <c r="J16" s="39" t="str">
        <f t="shared" si="2"/>
        <v/>
      </c>
      <c r="K16" s="40" t="str">
        <f t="shared" si="1"/>
        <v/>
      </c>
    </row>
    <row r="17" spans="2:11" ht="112.5" x14ac:dyDescent="0.25">
      <c r="B17" s="1"/>
      <c r="C17" s="43" t="s">
        <v>6</v>
      </c>
      <c r="D17" s="28" t="s">
        <v>32</v>
      </c>
      <c r="E17" s="30" t="s">
        <v>48</v>
      </c>
      <c r="F17" s="31" t="s">
        <v>57</v>
      </c>
      <c r="G17" s="31">
        <v>20</v>
      </c>
      <c r="H17" s="22"/>
      <c r="I17" s="38" t="str">
        <f t="shared" si="0"/>
        <v/>
      </c>
      <c r="J17" s="39" t="str">
        <f t="shared" si="2"/>
        <v/>
      </c>
      <c r="K17" s="40" t="str">
        <f t="shared" si="1"/>
        <v/>
      </c>
    </row>
    <row r="18" spans="2:11" ht="56.25" x14ac:dyDescent="0.25">
      <c r="B18" s="1"/>
      <c r="C18" s="43" t="s">
        <v>7</v>
      </c>
      <c r="D18" s="28" t="s">
        <v>33</v>
      </c>
      <c r="E18" s="30" t="s">
        <v>49</v>
      </c>
      <c r="F18" s="31" t="s">
        <v>56</v>
      </c>
      <c r="G18" s="31">
        <v>10</v>
      </c>
      <c r="H18" s="22"/>
      <c r="I18" s="38" t="str">
        <f t="shared" si="0"/>
        <v/>
      </c>
      <c r="J18" s="39" t="str">
        <f t="shared" si="2"/>
        <v/>
      </c>
      <c r="K18" s="40" t="str">
        <f t="shared" si="1"/>
        <v/>
      </c>
    </row>
    <row r="19" spans="2:11" ht="90" x14ac:dyDescent="0.25">
      <c r="B19" s="1"/>
      <c r="C19" s="43" t="s">
        <v>8</v>
      </c>
      <c r="D19" s="28" t="s">
        <v>34</v>
      </c>
      <c r="E19" s="30" t="s">
        <v>50</v>
      </c>
      <c r="F19" s="31" t="s">
        <v>56</v>
      </c>
      <c r="G19" s="31">
        <v>100</v>
      </c>
      <c r="H19" s="22"/>
      <c r="I19" s="38" t="str">
        <f t="shared" si="0"/>
        <v/>
      </c>
      <c r="J19" s="39" t="str">
        <f t="shared" si="2"/>
        <v/>
      </c>
      <c r="K19" s="40" t="str">
        <f t="shared" si="1"/>
        <v/>
      </c>
    </row>
    <row r="20" spans="2:11" ht="90" x14ac:dyDescent="0.25">
      <c r="B20" s="1"/>
      <c r="C20" s="43" t="s">
        <v>25</v>
      </c>
      <c r="D20" s="28" t="s">
        <v>35</v>
      </c>
      <c r="E20" s="30" t="s">
        <v>51</v>
      </c>
      <c r="F20" s="31" t="s">
        <v>56</v>
      </c>
      <c r="G20" s="31">
        <v>10</v>
      </c>
      <c r="H20" s="22"/>
      <c r="I20" s="38" t="str">
        <f t="shared" si="0"/>
        <v/>
      </c>
      <c r="J20" s="39" t="str">
        <f t="shared" si="2"/>
        <v/>
      </c>
      <c r="K20" s="40" t="str">
        <f t="shared" si="1"/>
        <v/>
      </c>
    </row>
    <row r="21" spans="2:11" ht="90" x14ac:dyDescent="0.25">
      <c r="B21" s="1"/>
      <c r="C21" s="43" t="s">
        <v>26</v>
      </c>
      <c r="D21" s="28" t="s">
        <v>36</v>
      </c>
      <c r="E21" s="30" t="s">
        <v>52</v>
      </c>
      <c r="F21" s="31" t="s">
        <v>56</v>
      </c>
      <c r="G21" s="31">
        <v>40</v>
      </c>
      <c r="H21" s="22"/>
      <c r="I21" s="38" t="str">
        <f t="shared" si="0"/>
        <v/>
      </c>
      <c r="J21" s="39" t="str">
        <f t="shared" si="2"/>
        <v/>
      </c>
      <c r="K21" s="40" t="str">
        <f t="shared" si="1"/>
        <v/>
      </c>
    </row>
    <row r="22" spans="2:11" ht="56.25" x14ac:dyDescent="0.25">
      <c r="B22" s="1"/>
      <c r="C22" s="43" t="s">
        <v>39</v>
      </c>
      <c r="D22" s="28" t="s">
        <v>37</v>
      </c>
      <c r="E22" s="30" t="s">
        <v>53</v>
      </c>
      <c r="F22" s="31" t="s">
        <v>56</v>
      </c>
      <c r="G22" s="31">
        <v>10</v>
      </c>
      <c r="H22" s="22"/>
      <c r="I22" s="38" t="str">
        <f t="shared" si="0"/>
        <v/>
      </c>
      <c r="J22" s="39" t="str">
        <f t="shared" si="2"/>
        <v/>
      </c>
      <c r="K22" s="40" t="str">
        <f t="shared" si="1"/>
        <v/>
      </c>
    </row>
    <row r="23" spans="2:11" ht="33.75" x14ac:dyDescent="0.25">
      <c r="B23" s="1"/>
      <c r="C23" s="43" t="s">
        <v>40</v>
      </c>
      <c r="D23" s="28" t="s">
        <v>59</v>
      </c>
      <c r="E23" s="30" t="s">
        <v>54</v>
      </c>
      <c r="F23" s="31" t="s">
        <v>56</v>
      </c>
      <c r="G23" s="31">
        <v>6</v>
      </c>
      <c r="H23" s="22"/>
      <c r="I23" s="38" t="str">
        <f t="shared" si="0"/>
        <v/>
      </c>
      <c r="J23" s="39" t="str">
        <f t="shared" si="2"/>
        <v/>
      </c>
      <c r="K23" s="40" t="str">
        <f t="shared" si="1"/>
        <v/>
      </c>
    </row>
    <row r="24" spans="2:11" ht="67.5" x14ac:dyDescent="0.25">
      <c r="B24" s="1"/>
      <c r="C24" s="43" t="s">
        <v>41</v>
      </c>
      <c r="D24" s="28" t="s">
        <v>74</v>
      </c>
      <c r="E24" s="30" t="s">
        <v>73</v>
      </c>
      <c r="F24" s="31" t="s">
        <v>56</v>
      </c>
      <c r="G24" s="31">
        <v>3</v>
      </c>
      <c r="H24" s="22"/>
      <c r="I24" s="38" t="str">
        <f t="shared" si="0"/>
        <v/>
      </c>
      <c r="J24" s="39" t="str">
        <f t="shared" si="2"/>
        <v/>
      </c>
      <c r="K24" s="40" t="str">
        <f t="shared" si="1"/>
        <v/>
      </c>
    </row>
    <row r="25" spans="2:11" ht="56.25" x14ac:dyDescent="0.25">
      <c r="B25" s="1"/>
      <c r="C25" s="43" t="s">
        <v>42</v>
      </c>
      <c r="D25" s="28" t="s">
        <v>38</v>
      </c>
      <c r="E25" s="30" t="s">
        <v>55</v>
      </c>
      <c r="F25" s="31" t="s">
        <v>58</v>
      </c>
      <c r="G25" s="31">
        <v>400</v>
      </c>
      <c r="H25" s="22"/>
      <c r="I25" s="38" t="str">
        <f t="shared" si="0"/>
        <v/>
      </c>
      <c r="J25" s="39" t="str">
        <f t="shared" si="2"/>
        <v/>
      </c>
      <c r="K25" s="40" t="str">
        <f t="shared" si="1"/>
        <v/>
      </c>
    </row>
    <row r="26" spans="2:11" ht="45" x14ac:dyDescent="0.25">
      <c r="B26" s="1"/>
      <c r="C26" s="43" t="s">
        <v>43</v>
      </c>
      <c r="D26" s="44" t="s">
        <v>82</v>
      </c>
      <c r="E26" s="45" t="s">
        <v>80</v>
      </c>
      <c r="F26" s="31" t="s">
        <v>56</v>
      </c>
      <c r="G26" s="31">
        <v>100</v>
      </c>
      <c r="H26" s="22"/>
      <c r="I26" s="38" t="str">
        <f t="shared" si="0"/>
        <v/>
      </c>
      <c r="J26" s="39" t="str">
        <f t="shared" si="2"/>
        <v/>
      </c>
      <c r="K26" s="40" t="str">
        <f t="shared" si="1"/>
        <v/>
      </c>
    </row>
    <row r="27" spans="2:11" ht="45" x14ac:dyDescent="0.25">
      <c r="B27" s="1"/>
      <c r="C27" s="43" t="s">
        <v>44</v>
      </c>
      <c r="D27" s="44" t="s">
        <v>83</v>
      </c>
      <c r="E27" s="45" t="s">
        <v>81</v>
      </c>
      <c r="F27" s="31" t="s">
        <v>56</v>
      </c>
      <c r="G27" s="31">
        <v>30</v>
      </c>
      <c r="H27" s="22"/>
      <c r="I27" s="38" t="str">
        <f t="shared" si="0"/>
        <v/>
      </c>
      <c r="J27" s="39" t="str">
        <f t="shared" si="2"/>
        <v/>
      </c>
      <c r="K27" s="40" t="str">
        <f t="shared" si="1"/>
        <v/>
      </c>
    </row>
    <row r="28" spans="2:11" ht="101.25" x14ac:dyDescent="0.25">
      <c r="B28" s="1"/>
      <c r="C28" s="43" t="s">
        <v>60</v>
      </c>
      <c r="D28" s="28" t="s">
        <v>64</v>
      </c>
      <c r="E28" s="31" t="s">
        <v>66</v>
      </c>
      <c r="F28" s="31" t="s">
        <v>56</v>
      </c>
      <c r="G28" s="31">
        <v>60</v>
      </c>
      <c r="H28" s="22"/>
      <c r="I28" s="38" t="str">
        <f t="shared" si="0"/>
        <v/>
      </c>
      <c r="J28" s="39" t="str">
        <f t="shared" si="2"/>
        <v/>
      </c>
      <c r="K28" s="40" t="str">
        <f t="shared" si="1"/>
        <v/>
      </c>
    </row>
    <row r="29" spans="2:11" ht="126" customHeight="1" x14ac:dyDescent="0.25">
      <c r="B29" s="1"/>
      <c r="C29" s="43" t="s">
        <v>61</v>
      </c>
      <c r="D29" s="42" t="s">
        <v>75</v>
      </c>
      <c r="E29" s="41" t="s">
        <v>71</v>
      </c>
      <c r="F29" s="31" t="s">
        <v>56</v>
      </c>
      <c r="G29" s="31">
        <v>60</v>
      </c>
      <c r="H29" s="22"/>
      <c r="I29" s="38" t="str">
        <f t="shared" si="0"/>
        <v/>
      </c>
      <c r="J29" s="39" t="str">
        <f t="shared" si="2"/>
        <v/>
      </c>
      <c r="K29" s="40" t="str">
        <f t="shared" si="1"/>
        <v/>
      </c>
    </row>
    <row r="30" spans="2:11" ht="22.5" x14ac:dyDescent="0.25">
      <c r="B30" s="1"/>
      <c r="C30" s="43" t="s">
        <v>62</v>
      </c>
      <c r="D30" s="28" t="s">
        <v>76</v>
      </c>
      <c r="E30" s="31" t="s">
        <v>72</v>
      </c>
      <c r="F30" s="31" t="s">
        <v>58</v>
      </c>
      <c r="G30" s="31">
        <v>50</v>
      </c>
      <c r="H30" s="22"/>
      <c r="I30" s="38" t="str">
        <f t="shared" si="0"/>
        <v/>
      </c>
      <c r="J30" s="39" t="str">
        <f t="shared" si="2"/>
        <v/>
      </c>
      <c r="K30" s="40" t="str">
        <f t="shared" si="1"/>
        <v/>
      </c>
    </row>
    <row r="31" spans="2:11" ht="45" x14ac:dyDescent="0.25">
      <c r="B31" s="1"/>
      <c r="C31" s="43" t="s">
        <v>63</v>
      </c>
      <c r="D31" s="28" t="s">
        <v>65</v>
      </c>
      <c r="E31" s="31" t="s">
        <v>67</v>
      </c>
      <c r="F31" s="31" t="s">
        <v>56</v>
      </c>
      <c r="G31" s="31">
        <v>100</v>
      </c>
      <c r="H31" s="22"/>
      <c r="I31" s="38" t="str">
        <f t="shared" si="0"/>
        <v/>
      </c>
      <c r="J31" s="39" t="str">
        <f t="shared" si="2"/>
        <v/>
      </c>
      <c r="K31" s="40" t="str">
        <f t="shared" si="1"/>
        <v/>
      </c>
    </row>
    <row r="32" spans="2:11" ht="15.75" x14ac:dyDescent="0.25">
      <c r="B32" s="1"/>
      <c r="C32" s="14"/>
      <c r="D32" s="21" t="s">
        <v>11</v>
      </c>
      <c r="E32" s="21"/>
      <c r="F32" s="34"/>
      <c r="G32" s="20">
        <f>SUM(G12:G31)</f>
        <v>1599</v>
      </c>
      <c r="H32" s="15" t="s">
        <v>19</v>
      </c>
      <c r="I32" s="35" t="str">
        <f>IF(SUM(I12:I31)&gt;0,SUM(I12:I31),"")</f>
        <v/>
      </c>
      <c r="J32" s="36" t="s">
        <v>19</v>
      </c>
      <c r="K32" s="37">
        <f>SUM(K12:K31)</f>
        <v>0</v>
      </c>
    </row>
    <row r="33" spans="2:9" x14ac:dyDescent="0.25">
      <c r="B33" s="1"/>
    </row>
    <row r="34" spans="2:9" x14ac:dyDescent="0.25">
      <c r="B34" s="1"/>
    </row>
    <row r="35" spans="2:9" x14ac:dyDescent="0.25">
      <c r="B35" s="1"/>
    </row>
    <row r="36" spans="2:9" x14ac:dyDescent="0.25">
      <c r="B36" s="1"/>
    </row>
    <row r="37" spans="2:9" x14ac:dyDescent="0.25">
      <c r="B37" s="1"/>
    </row>
    <row r="38" spans="2:9" x14ac:dyDescent="0.25">
      <c r="B38" s="1"/>
      <c r="C38" s="2" t="s">
        <v>14</v>
      </c>
      <c r="I38" s="3" t="s">
        <v>15</v>
      </c>
    </row>
    <row r="39" spans="2:9" x14ac:dyDescent="0.25">
      <c r="B39" s="1"/>
      <c r="F39" s="4"/>
      <c r="I39" t="s">
        <v>17</v>
      </c>
    </row>
    <row r="40" spans="2:9" x14ac:dyDescent="0.25">
      <c r="B40" s="1"/>
    </row>
    <row r="41" spans="2:9" x14ac:dyDescent="0.25">
      <c r="B41" s="1"/>
    </row>
    <row r="42" spans="2:9" x14ac:dyDescent="0.25">
      <c r="B42" s="1"/>
      <c r="C42" t="s">
        <v>21</v>
      </c>
    </row>
    <row r="43" spans="2:9" x14ac:dyDescent="0.25">
      <c r="B43" s="1"/>
    </row>
    <row r="44" spans="2:9" x14ac:dyDescent="0.25">
      <c r="B44" s="1"/>
    </row>
    <row r="45" spans="2:9" x14ac:dyDescent="0.25">
      <c r="B45" s="1"/>
    </row>
    <row r="46" spans="2:9" x14ac:dyDescent="0.25">
      <c r="B46" s="1"/>
    </row>
    <row r="47" spans="2:9" x14ac:dyDescent="0.25">
      <c r="B47" s="1"/>
    </row>
    <row r="48" spans="2:9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ht="27.75" customHeight="1" x14ac:dyDescent="0.25"/>
  </sheetData>
  <sheetProtection algorithmName="SHA-512" hashValue="3Q9O4Orgf23d2R3WkLMCNry0fILNsNliUFVeZHp/zEzHI2q5XCYSWpg+3JPSn77wsztaNrUedYiSf+w5mspJGg==" saltValue="ZxPujmVkOIThun3IDHoWDg==" spinCount="100000" sheet="1" autoFilter="0"/>
  <phoneticPr fontId="3" type="noConversion"/>
  <printOptions horizontalCentered="1"/>
  <pageMargins left="0.25" right="0.25" top="0.75" bottom="0.75" header="0.3" footer="0.3"/>
  <pageSetup paperSize="9" scale="75" orientation="landscape" r:id="rId1"/>
  <headerFooter>
    <oddHeader xml:space="preserve">&amp;C&amp;"-,Pogrubiony"
</oddHeader>
    <oddFooter>&amp;CStrona &amp;P/&amp;N</oddFooter>
  </headerFooter>
  <ignoredErrors>
    <ignoredError sqref="C11:D11 C1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tz2.374.183.2026.ag</dc:title>
  <dc:creator>aglod</dc:creator>
  <cp:lastModifiedBy>Aleksandra Głód</cp:lastModifiedBy>
  <cp:lastPrinted>2026-09-25T08:39:10Z</cp:lastPrinted>
  <dcterms:created xsi:type="dcterms:W3CDTF">2015-06-05T18:19:34Z</dcterms:created>
  <dcterms:modified xsi:type="dcterms:W3CDTF">2026-09-29T07:58:54Z</dcterms:modified>
</cp:coreProperties>
</file>