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aluch\Desktop\do 130 tys\2025 r\Akumulatory\"/>
    </mc:Choice>
  </mc:AlternateContent>
  <xr:revisionPtr revIDLastSave="0" documentId="8_{471D3FD9-C8E0-48A7-B11D-D913B68DA9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F_CENOWY!$A$1:$G$30</definedName>
    <definedName name="OLE_LINK1" localSheetId="0">F_CENOWY!#REF!</definedName>
    <definedName name="_xlnm.Print_Titles" localSheetId="0">F_CENOWY!$2:$3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5" i="1"/>
  <c r="G5" i="1" s="1"/>
  <c r="F6" i="1"/>
  <c r="G6" i="1" s="1"/>
  <c r="F8" i="1"/>
  <c r="G8" i="1" s="1"/>
  <c r="F9" i="1"/>
  <c r="G9" i="1" s="1"/>
  <c r="F10" i="1"/>
  <c r="G10" i="1" s="1"/>
  <c r="F4" i="1"/>
  <c r="G4" i="1" s="1"/>
  <c r="G7" i="1"/>
  <c r="D19" i="1"/>
  <c r="G19" i="1" l="1"/>
</calcChain>
</file>

<file path=xl/sharedStrings.xml><?xml version="1.0" encoding="utf-8"?>
<sst xmlns="http://schemas.openxmlformats.org/spreadsheetml/2006/main" count="48" uniqueCount="35">
  <si>
    <t>L.P.</t>
  </si>
  <si>
    <t>1</t>
  </si>
  <si>
    <t>2</t>
  </si>
  <si>
    <t>3</t>
  </si>
  <si>
    <t>4</t>
  </si>
  <si>
    <t>Ogółem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</si>
  <si>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</si>
  <si>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</si>
  <si>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</si>
  <si>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</si>
  <si>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</si>
  <si>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</si>
  <si>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 xml:space="preserve">    </t>
  </si>
  <si>
    <t>ILOŚĆ</t>
  </si>
  <si>
    <t>szt.</t>
  </si>
  <si>
    <t>szt</t>
  </si>
  <si>
    <t>CENTRA Start PRO CG1803 12V 180Ah 1000A                                                              </t>
  </si>
  <si>
    <t>YUASA 80Ah 800A P+ (agm/rozruchowy) YBX9000 AGM Start Stop Plus</t>
  </si>
  <si>
    <t>VARTA SILVER dynamic 100Ah 830A B13   </t>
  </si>
  <si>
    <t xml:space="preserve">VARTA SILVER dynamic 77Ah 780A B13       </t>
  </si>
  <si>
    <t xml:space="preserve">VARTA SILVER dynamic 12V 125Ah </t>
  </si>
  <si>
    <t>EUROPOWER EP 100-12</t>
  </si>
  <si>
    <t>YUASA NPW45-12  12V 45W 8,5 Ah AGM Plus</t>
  </si>
  <si>
    <t>AGM CSB HR 1234 WF2 12V 9 Ah UPS APC</t>
  </si>
  <si>
    <t xml:space="preserve">EXIDE EN 900 (BC marine standard) 12/V/140Ah/800A (EN)  </t>
  </si>
  <si>
    <t>AGM 100Ah dual AGM MARINE L+ (wymiary: dł-330mm, szer-173mm wys-240mm)</t>
  </si>
  <si>
    <t>WARTOŚĆ brutto OGÓŁEM (ZŁ)</t>
  </si>
  <si>
    <t>CENTRA CB 356 12V 35Ah 240A; P+: Długość 187mm, Szerokość 127mm, Wysokość 224mm; Cienkie Klemy</t>
  </si>
  <si>
    <t>YUASA 12V 72Ah/630A YBX3000 SMF (P+ biegun standardowy) 269x174x223 B9</t>
  </si>
  <si>
    <t>AKUMULATOR ŻELOWY VARTA E44 77 Ah</t>
  </si>
  <si>
    <t>EUROPOWER EP 7.2-12   12V, 7.2Ah AGM</t>
  </si>
  <si>
    <t>AKUMULATOR ŻELOWY KOBE HP65-12 (12V 65Ah)</t>
  </si>
  <si>
    <t>CENA netto/szt</t>
  </si>
  <si>
    <t>CENA brutto/SZT. (ZŁ)</t>
  </si>
  <si>
    <r>
      <t xml:space="preserve">FORMULARZ CENOWY :   </t>
    </r>
    <r>
      <rPr>
        <b/>
        <sz val="11"/>
        <color theme="1"/>
        <rFont val="Calibri"/>
        <family val="2"/>
        <charset val="238"/>
        <scheme val="minor"/>
      </rPr>
      <t>TZ2.374.205.3.2025.WR  Dostawa akumulatorów na potrzeby Urzędu Morskiego w Gdyni.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</si>
</sst>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5" fillId="0" borderId="4" xfId="0" quotePrefix="1" applyFont="1" applyBorder="1" applyAlignment="1">
      <alignment horizontal="center"/>
    </xf>
    <xf numFmtId="4" fontId="5" fillId="0" borderId="14" xfId="0" applyNumberFormat="1" applyFont="1" applyBorder="1"/>
    <xf numFmtId="0" fontId="0" fillId="2" borderId="8" xfId="0" quotePrefix="1" applyFill="1" applyBorder="1"/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4" fontId="9" fillId="2" borderId="6" xfId="0" applyNumberFormat="1" applyFont="1" applyFill="1" applyBorder="1" applyAlignment="1" applyProtection="1">
      <alignment wrapText="1"/>
      <protection locked="0"/>
    </xf>
    <xf numFmtId="0" fontId="7" fillId="0" borderId="12" xfId="0" applyFont="1" applyBorder="1"/>
    <xf numFmtId="0" fontId="14" fillId="0" borderId="13" xfId="0" applyFont="1" applyBorder="1"/>
    <xf numFmtId="3" fontId="7" fillId="0" borderId="12" xfId="0" applyNumberFormat="1" applyFont="1" applyBorder="1"/>
    <xf numFmtId="0" fontId="13" fillId="0" borderId="7" xfId="0" applyFont="1" applyBorder="1" applyAlignment="1">
      <alignment horizontal="center" wrapText="1"/>
    </xf>
    <xf numFmtId="0" fontId="0" fillId="3" borderId="0" xfId="0" applyFill="1"/>
    <xf numFmtId="0" fontId="14" fillId="0" borderId="15" xfId="0" applyFont="1" applyBorder="1" applyAlignment="1">
      <alignment horizontal="center"/>
    </xf>
    <xf numFmtId="1" fontId="16" fillId="0" borderId="6" xfId="2" applyNumberFormat="1" applyFont="1" applyBorder="1" applyAlignment="1">
      <alignment horizontal="center" wrapText="1"/>
    </xf>
    <xf numFmtId="1" fontId="1" fillId="3" borderId="3" xfId="2" applyNumberFormat="1" applyFont="1" applyFill="1" applyBorder="1" applyAlignment="1">
      <alignment horizontal="center" wrapText="1"/>
    </xf>
    <xf numFmtId="1" fontId="16" fillId="3" borderId="3" xfId="2" applyNumberFormat="1" applyFont="1" applyFill="1" applyBorder="1" applyAlignment="1">
      <alignment horizontal="center" wrapText="1"/>
    </xf>
    <xf numFmtId="0" fontId="0" fillId="3" borderId="3" xfId="0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wrapText="1"/>
    </xf>
    <xf numFmtId="0" fontId="13" fillId="0" borderId="7" xfId="0" quotePrefix="1" applyFont="1" applyBorder="1" applyAlignment="1">
      <alignment horizontal="center"/>
    </xf>
    <xf numFmtId="0" fontId="6" fillId="0" borderId="19" xfId="0" quotePrefix="1" applyFont="1" applyBorder="1" applyAlignment="1">
      <alignment horizontal="center" wrapText="1"/>
    </xf>
    <xf numFmtId="0" fontId="11" fillId="2" borderId="17" xfId="0" applyFont="1" applyFill="1" applyBorder="1" applyAlignment="1">
      <alignment wrapText="1"/>
    </xf>
    <xf numFmtId="0" fontId="5" fillId="0" borderId="18" xfId="0" applyFont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6" fillId="0" borderId="3" xfId="0" quotePrefix="1" applyFont="1" applyBorder="1" applyAlignment="1">
      <alignment horizontal="center" wrapText="1"/>
    </xf>
    <xf numFmtId="3" fontId="7" fillId="0" borderId="3" xfId="0" applyNumberFormat="1" applyFont="1" applyBorder="1"/>
    <xf numFmtId="4" fontId="9" fillId="3" borderId="16" xfId="0" applyNumberFormat="1" applyFont="1" applyFill="1" applyBorder="1" applyAlignment="1">
      <alignment wrapText="1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2"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1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A2:G19" totalsRowShown="0" headerRowDxfId="10" dataDxfId="8" headerRowBorderDxfId="9" tableBorderDxfId="7">
  <tableColumns count="7">
    <tableColumn id="1" xr3:uid="{8D648E19-F07B-4252-870D-59C1B06D8818}" name="L.P." dataDxfId="6"/>
    <tableColumn id="2" xr3:uid="{6CDF6D30-EE03-40AE-A9B8-87DC49098DA3}" name="Nazwa towaru" dataDxfId="5"/>
    <tableColumn id="4" xr3:uid="{3C418D92-C7E3-49D1-8E84-A723E20DCBFE}" name="Jedn." dataDxfId="4"/>
    <tableColumn id="5" xr3:uid="{8F6ABEE7-288B-4752-BADD-72DD56C9F61C}" name="ILOŚĆ" dataDxfId="3"/>
    <tableColumn id="3" xr3:uid="{78DFEE87-2A41-45A5-A001-F699DF737F47}" name="CENA netto/szt" dataDxfId="2"/>
    <tableColumn id="6" xr3:uid="{3FAB2D3F-E6E6-4251-9340-81BF3CBC7B69}" name="CENA brutto/SZT. (ZŁ)" dataDxfId="1"/>
    <tableColumn id="7" xr3:uid="{D9C49DEC-C03C-4975-84E0-DFA5AF76AD0A}" name="WARTOŚĆ brutto OGÓŁEM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showGridLines="0" tabSelected="1" workbookViewId="0">
      <selection activeCell="N6" sqref="N6"/>
    </sheetView>
  </sheetViews>
  <sheetFormatPr defaultRowHeight="15" x14ac:dyDescent="0.25"/>
  <cols>
    <col min="1" max="1" width="6.28515625" customWidth="1"/>
    <col min="2" max="2" width="71.140625" style="1" customWidth="1"/>
    <col min="3" max="3" width="7.7109375" style="12" customWidth="1"/>
    <col min="4" max="4" width="8.5703125" customWidth="1"/>
    <col min="5" max="5" width="9.85546875" customWidth="1"/>
    <col min="6" max="6" width="12.140625" customWidth="1"/>
    <col min="7" max="7" width="11.7109375" customWidth="1"/>
    <col min="10" max="10" width="29" customWidth="1"/>
  </cols>
  <sheetData>
    <row r="1" spans="1:10" x14ac:dyDescent="0.25">
      <c r="A1" s="2"/>
      <c r="B1" t="s">
        <v>34</v>
      </c>
      <c r="C1" s="5"/>
    </row>
    <row r="2" spans="1:10" ht="62.25" customHeight="1" thickBot="1" x14ac:dyDescent="0.3">
      <c r="A2" s="8" t="s">
        <v>0</v>
      </c>
      <c r="B2" s="9" t="s">
        <v>10</v>
      </c>
      <c r="C2" s="13" t="s">
        <v>8</v>
      </c>
      <c r="D2" s="10" t="s">
        <v>13</v>
      </c>
      <c r="E2" s="34" t="s">
        <v>32</v>
      </c>
      <c r="F2" s="32" t="s">
        <v>33</v>
      </c>
      <c r="G2" s="11" t="s">
        <v>26</v>
      </c>
    </row>
    <row r="3" spans="1:10" ht="15.75" thickBot="1" x14ac:dyDescent="0.3">
      <c r="A3" s="6" t="s">
        <v>1</v>
      </c>
      <c r="B3" s="3" t="s">
        <v>2</v>
      </c>
      <c r="C3" s="6" t="s">
        <v>3</v>
      </c>
      <c r="D3" s="31" t="s">
        <v>4</v>
      </c>
      <c r="E3" s="35">
        <v>5</v>
      </c>
      <c r="F3" s="6">
        <v>6</v>
      </c>
      <c r="G3" s="3">
        <v>7</v>
      </c>
    </row>
    <row r="4" spans="1:10" ht="15.75" x14ac:dyDescent="0.25">
      <c r="A4" s="30">
        <v>1</v>
      </c>
      <c r="B4" s="24" t="s">
        <v>16</v>
      </c>
      <c r="C4" s="22" t="s">
        <v>14</v>
      </c>
      <c r="D4" s="18">
        <v>4</v>
      </c>
      <c r="E4" s="14"/>
      <c r="F4" s="37">
        <f>F_cenowy_Cz_II[[#This Row],[CENA netto/szt]]*1.23</f>
        <v>0</v>
      </c>
      <c r="G4" s="4">
        <f>F_cenowy_Cz_II[[#This Row],[ILOŚĆ]]*F_cenowy_Cz_II[[#This Row],[CENA brutto/SZT. (ZŁ)]]</f>
        <v>0</v>
      </c>
      <c r="I4" s="19"/>
    </row>
    <row r="5" spans="1:10" ht="15.75" x14ac:dyDescent="0.25">
      <c r="A5" s="30">
        <v>2</v>
      </c>
      <c r="B5" s="24" t="s">
        <v>18</v>
      </c>
      <c r="C5" s="23" t="s">
        <v>14</v>
      </c>
      <c r="D5" s="18">
        <v>8</v>
      </c>
      <c r="E5" s="14"/>
      <c r="F5" s="37">
        <f>F_cenowy_Cz_II[[#This Row],[CENA netto/szt]]*1.23</f>
        <v>0</v>
      </c>
      <c r="G5" s="4">
        <f>F_cenowy_Cz_II[[#This Row],[ILOŚĆ]]*F_cenowy_Cz_II[[#This Row],[CENA brutto/SZT. (ZŁ)]]</f>
        <v>0</v>
      </c>
      <c r="I5" s="19"/>
    </row>
    <row r="6" spans="1:10" ht="15.75" x14ac:dyDescent="0.25">
      <c r="A6" s="30">
        <v>3</v>
      </c>
      <c r="B6" s="24" t="s">
        <v>19</v>
      </c>
      <c r="C6" s="23" t="s">
        <v>14</v>
      </c>
      <c r="D6" s="18">
        <v>10</v>
      </c>
      <c r="E6" s="14"/>
      <c r="F6" s="37">
        <f>F_cenowy_Cz_II[[#This Row],[CENA netto/szt]]*1.23</f>
        <v>0</v>
      </c>
      <c r="G6" s="4">
        <f>F_cenowy_Cz_II[[#This Row],[ILOŚĆ]]*F_cenowy_Cz_II[[#This Row],[CENA brutto/SZT. (ZŁ)]]</f>
        <v>0</v>
      </c>
      <c r="I6" s="19"/>
    </row>
    <row r="7" spans="1:10" ht="15.75" x14ac:dyDescent="0.25">
      <c r="A7" s="30">
        <v>4</v>
      </c>
      <c r="B7" s="24" t="s">
        <v>28</v>
      </c>
      <c r="C7" s="21" t="s">
        <v>14</v>
      </c>
      <c r="D7" s="18">
        <v>2</v>
      </c>
      <c r="E7" s="14"/>
      <c r="F7" s="37">
        <f>F_cenowy_Cz_II[[#This Row],[CENA netto/szt]]*1.23</f>
        <v>0</v>
      </c>
      <c r="G7" s="4">
        <f>F_cenowy_Cz_II[[#This Row],[ILOŚĆ]]*F_cenowy_Cz_II[[#This Row],[CENA brutto/SZT. (ZŁ)]]</f>
        <v>0</v>
      </c>
      <c r="I7" s="19"/>
      <c r="J7" s="19"/>
    </row>
    <row r="8" spans="1:10" ht="15.75" x14ac:dyDescent="0.25">
      <c r="A8" s="30">
        <v>5</v>
      </c>
      <c r="B8" s="24" t="s">
        <v>17</v>
      </c>
      <c r="C8" s="23" t="s">
        <v>14</v>
      </c>
      <c r="D8" s="18">
        <v>4</v>
      </c>
      <c r="E8" s="14"/>
      <c r="F8" s="37">
        <f>F_cenowy_Cz_II[[#This Row],[CENA netto/szt]]*1.23</f>
        <v>0</v>
      </c>
      <c r="G8" s="4">
        <f>F_cenowy_Cz_II[[#This Row],[ILOŚĆ]]*F_cenowy_Cz_II[[#This Row],[CENA brutto/SZT. (ZŁ)]]</f>
        <v>0</v>
      </c>
      <c r="I8" s="19"/>
    </row>
    <row r="9" spans="1:10" ht="30" x14ac:dyDescent="0.25">
      <c r="A9" s="30">
        <v>6</v>
      </c>
      <c r="B9" s="25" t="s">
        <v>27</v>
      </c>
      <c r="C9" s="22" t="s">
        <v>14</v>
      </c>
      <c r="D9" s="18">
        <v>1</v>
      </c>
      <c r="E9" s="14"/>
      <c r="F9" s="37">
        <f>F_cenowy_Cz_II[[#This Row],[CENA netto/szt]]*1.23</f>
        <v>0</v>
      </c>
      <c r="G9" s="4">
        <f>F_cenowy_Cz_II[[#This Row],[ILOŚĆ]]*F_cenowy_Cz_II[[#This Row],[CENA brutto/SZT. (ZŁ)]]</f>
        <v>0</v>
      </c>
      <c r="I9" s="19"/>
    </row>
    <row r="10" spans="1:10" ht="15.75" x14ac:dyDescent="0.25">
      <c r="A10" s="30">
        <v>7</v>
      </c>
      <c r="B10" s="26" t="s">
        <v>20</v>
      </c>
      <c r="C10" s="22" t="s">
        <v>14</v>
      </c>
      <c r="D10" s="18">
        <v>2</v>
      </c>
      <c r="E10" s="14"/>
      <c r="F10" s="37">
        <f>F_cenowy_Cz_II[[#This Row],[CENA netto/szt]]*1.23</f>
        <v>0</v>
      </c>
      <c r="G10" s="4">
        <f>F_cenowy_Cz_II[[#This Row],[ILOŚĆ]]*F_cenowy_Cz_II[[#This Row],[CENA brutto/SZT. (ZŁ)]]</f>
        <v>0</v>
      </c>
      <c r="I10" s="19"/>
    </row>
    <row r="11" spans="1:10" ht="15.75" x14ac:dyDescent="0.25">
      <c r="A11" s="30">
        <v>8</v>
      </c>
      <c r="B11" s="26" t="s">
        <v>21</v>
      </c>
      <c r="C11" s="22" t="s">
        <v>14</v>
      </c>
      <c r="D11" s="18">
        <v>5</v>
      </c>
      <c r="E11" s="14"/>
      <c r="F11" s="37">
        <f>F_cenowy_Cz_II[[#This Row],[CENA netto/szt]]*1.23</f>
        <v>0</v>
      </c>
      <c r="G11" s="4">
        <f>F_cenowy_Cz_II[[#This Row],[ILOŚĆ]]*F_cenowy_Cz_II[[#This Row],[CENA brutto/SZT. (ZŁ)]]</f>
        <v>0</v>
      </c>
      <c r="I11" s="19"/>
    </row>
    <row r="12" spans="1:10" ht="15.75" x14ac:dyDescent="0.25">
      <c r="A12" s="30">
        <v>9</v>
      </c>
      <c r="B12" s="27" t="s">
        <v>30</v>
      </c>
      <c r="C12" s="23" t="s">
        <v>14</v>
      </c>
      <c r="D12" s="18">
        <v>5</v>
      </c>
      <c r="E12" s="14"/>
      <c r="F12" s="37">
        <f>F_cenowy_Cz_II[[#This Row],[CENA netto/szt]]*1.23</f>
        <v>0</v>
      </c>
      <c r="G12" s="4">
        <f>F_cenowy_Cz_II[[#This Row],[ILOŚĆ]]*F_cenowy_Cz_II[[#This Row],[CENA brutto/SZT. (ZŁ)]]</f>
        <v>0</v>
      </c>
      <c r="I12" s="19"/>
    </row>
    <row r="13" spans="1:10" ht="15.75" x14ac:dyDescent="0.25">
      <c r="A13" s="30">
        <v>10</v>
      </c>
      <c r="B13" s="25" t="s">
        <v>22</v>
      </c>
      <c r="C13" s="21" t="s">
        <v>14</v>
      </c>
      <c r="D13" s="18">
        <v>3</v>
      </c>
      <c r="E13" s="14"/>
      <c r="F13" s="37">
        <f>F_cenowy_Cz_II[[#This Row],[CENA netto/szt]]*1.23</f>
        <v>0</v>
      </c>
      <c r="G13" s="4">
        <f>F_cenowy_Cz_II[[#This Row],[ILOŚĆ]]*F_cenowy_Cz_II[[#This Row],[CENA brutto/SZT. (ZŁ)]]</f>
        <v>0</v>
      </c>
    </row>
    <row r="14" spans="1:10" ht="15.75" x14ac:dyDescent="0.25">
      <c r="A14" s="30">
        <v>11</v>
      </c>
      <c r="B14" s="25" t="s">
        <v>23</v>
      </c>
      <c r="C14" s="21" t="s">
        <v>14</v>
      </c>
      <c r="D14" s="18">
        <v>1</v>
      </c>
      <c r="E14" s="14"/>
      <c r="F14" s="37">
        <f>F_cenowy_Cz_II[[#This Row],[CENA netto/szt]]*1.23</f>
        <v>0</v>
      </c>
      <c r="G14" s="4">
        <f>F_cenowy_Cz_II[[#This Row],[ILOŚĆ]]*F_cenowy_Cz_II[[#This Row],[CENA brutto/SZT. (ZŁ)]]</f>
        <v>0</v>
      </c>
    </row>
    <row r="15" spans="1:10" ht="15.75" x14ac:dyDescent="0.25">
      <c r="A15" s="30">
        <v>12</v>
      </c>
      <c r="B15" s="28" t="s">
        <v>24</v>
      </c>
      <c r="C15" s="21" t="s">
        <v>15</v>
      </c>
      <c r="D15" s="18">
        <v>2</v>
      </c>
      <c r="E15" s="14"/>
      <c r="F15" s="37">
        <f>F_cenowy_Cz_II[[#This Row],[CENA netto/szt]]*1.23</f>
        <v>0</v>
      </c>
      <c r="G15" s="4">
        <f>F_cenowy_Cz_II[[#This Row],[ILOŚĆ]]*F_cenowy_Cz_II[[#This Row],[CENA brutto/SZT. (ZŁ)]]</f>
        <v>0</v>
      </c>
    </row>
    <row r="16" spans="1:10" ht="15.75" x14ac:dyDescent="0.25">
      <c r="A16" s="30">
        <v>13</v>
      </c>
      <c r="B16" s="28" t="s">
        <v>29</v>
      </c>
      <c r="C16" s="21" t="s">
        <v>14</v>
      </c>
      <c r="D16" s="18">
        <v>1</v>
      </c>
      <c r="E16" s="14"/>
      <c r="F16" s="37">
        <f>F_cenowy_Cz_II[[#This Row],[CENA netto/szt]]*1.23</f>
        <v>0</v>
      </c>
      <c r="G16" s="4">
        <f>F_cenowy_Cz_II[[#This Row],[ILOŚĆ]]*F_cenowy_Cz_II[[#This Row],[CENA brutto/SZT. (ZŁ)]]</f>
        <v>0</v>
      </c>
    </row>
    <row r="17" spans="1:7" ht="15.75" x14ac:dyDescent="0.25">
      <c r="A17" s="30">
        <v>14</v>
      </c>
      <c r="B17" s="28" t="s">
        <v>31</v>
      </c>
      <c r="C17" s="21" t="s">
        <v>14</v>
      </c>
      <c r="D17" s="18">
        <v>1</v>
      </c>
      <c r="E17" s="14"/>
      <c r="F17" s="37">
        <f>F_cenowy_Cz_II[[#This Row],[CENA netto/szt]]*1.23</f>
        <v>0</v>
      </c>
      <c r="G17" s="4">
        <f>F_cenowy_Cz_II[[#This Row],[ILOŚĆ]]*F_cenowy_Cz_II[[#This Row],[CENA brutto/SZT. (ZŁ)]]</f>
        <v>0</v>
      </c>
    </row>
    <row r="18" spans="1:7" ht="30.75" thickBot="1" x14ac:dyDescent="0.3">
      <c r="A18" s="30">
        <v>15</v>
      </c>
      <c r="B18" s="29" t="s">
        <v>25</v>
      </c>
      <c r="C18" s="21" t="s">
        <v>14</v>
      </c>
      <c r="D18" s="18">
        <v>2</v>
      </c>
      <c r="E18" s="14"/>
      <c r="F18" s="37">
        <f>F_cenowy_Cz_II[[#This Row],[CENA netto/szt]]*1.23</f>
        <v>0</v>
      </c>
      <c r="G18" s="4">
        <f>F_cenowy_Cz_II[[#This Row],[ILOŚĆ]]*F_cenowy_Cz_II[[#This Row],[CENA brutto/SZT. (ZŁ)]]</f>
        <v>0</v>
      </c>
    </row>
    <row r="19" spans="1:7" ht="16.5" thickBot="1" x14ac:dyDescent="0.3">
      <c r="A19" s="15"/>
      <c r="B19" s="16" t="s">
        <v>5</v>
      </c>
      <c r="C19" s="20"/>
      <c r="D19" s="17">
        <f>SUM(D4:D18)</f>
        <v>51</v>
      </c>
      <c r="E19" s="36"/>
      <c r="F19" s="33" t="s">
        <v>11</v>
      </c>
      <c r="G19" s="7">
        <f>SUBTOTAL(109,G4:G18)</f>
        <v>0</v>
      </c>
    </row>
    <row r="25" spans="1:7" x14ac:dyDescent="0.25">
      <c r="A25" s="1" t="s">
        <v>6</v>
      </c>
      <c r="G25" s="2" t="s">
        <v>7</v>
      </c>
    </row>
    <row r="26" spans="1:7" x14ac:dyDescent="0.25">
      <c r="C26" s="5"/>
      <c r="G26" t="s">
        <v>9</v>
      </c>
    </row>
    <row r="29" spans="1:7" x14ac:dyDescent="0.25">
      <c r="A29" t="s">
        <v>12</v>
      </c>
    </row>
    <row r="51" ht="27.75" customHeight="1" x14ac:dyDescent="0.25"/>
  </sheetData>
  <sheetProtection autoFilter="0"/>
  <phoneticPr fontId="4" type="noConversion"/>
  <printOptions horizontalCentered="1"/>
  <pageMargins left="0.25" right="0.25" top="0.75" bottom="0.75" header="0.3" footer="0.3"/>
  <pageSetup paperSize="9" scale="75" orientation="landscape" r:id="rId1"/>
  <headerFooter>
    <oddHeader xml:space="preserve">&amp;C&amp;"-,Pogrubiony"
</oddHeader>
    <oddFooter>&amp;CStrona &amp;P/&amp;N</oddFooter>
  </headerFooter>
  <ignoredErrors>
    <ignoredError sqref="A3:D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F_CENOWY</vt:lpstr>
      <vt:lpstr>F_CENOWY!Obszar_wydruku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TZ2.374.63.4.2025.WR</dc:title>
  <dc:creator>Grazyna Przybylska</dc:creator>
  <cp:lastModifiedBy>Agnieszka Bałuch</cp:lastModifiedBy>
  <cp:lastPrinted>2025-11-04T11:44:44Z</cp:lastPrinted>
  <dcterms:created xsi:type="dcterms:W3CDTF">2015-06-05T18:19:34Z</dcterms:created>
  <dcterms:modified xsi:type="dcterms:W3CDTF">2025-11-12T12:31:19Z</dcterms:modified>
</cp:coreProperties>
</file>