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strak\Desktop\"/>
    </mc:Choice>
  </mc:AlternateContent>
  <xr:revisionPtr revIDLastSave="0" documentId="13_ncr:1_{B982E2BE-A37B-4A29-9007-B549C90B49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0" i="1"/>
  <c r="G11" i="1"/>
  <c r="H11" i="1" s="1"/>
  <c r="E16" i="1"/>
  <c r="G16" i="1" l="1"/>
  <c r="H10" i="1"/>
  <c r="H16" i="1" s="1"/>
</calcChain>
</file>

<file path=xl/sharedStrings.xml><?xml version="1.0" encoding="utf-8"?>
<sst xmlns="http://schemas.openxmlformats.org/spreadsheetml/2006/main" count="57" uniqueCount="38">
  <si>
    <t>FORMULARZ CENOWY</t>
  </si>
  <si>
    <t>(zamówienie o wartości do 130 000 zł)</t>
  </si>
  <si>
    <t>(przedmiot zamówienia)</t>
  </si>
  <si>
    <t>Lp.</t>
  </si>
  <si>
    <t>Asortyment</t>
  </si>
  <si>
    <t>Jed.</t>
  </si>
  <si>
    <t>Ilość (szt)</t>
  </si>
  <si>
    <t xml:space="preserve">Cena netto/szt  (zł) </t>
  </si>
  <si>
    <t xml:space="preserve">Wartość netto ogółem (zł) </t>
  </si>
  <si>
    <t>szt.</t>
  </si>
  <si>
    <t>Ogółem</t>
  </si>
  <si>
    <t>-</t>
  </si>
  <si>
    <t xml:space="preserve"> </t>
  </si>
  <si>
    <t xml:space="preserve">…......................, dnia….....................                                                     </t>
  </si>
  <si>
    <t>podpis Wykonawcy</t>
  </si>
  <si>
    <t xml:space="preserve"> …..............................................</t>
  </si>
  <si>
    <t>Uwagi:</t>
  </si>
  <si>
    <t>2-Wykonawca zobligowany jest wskazać cenę jednostkową netto, z dokładnością do dwóch miejsc po przecinku-kolumna "6"</t>
  </si>
  <si>
    <t xml:space="preserve">Wartość brutto ogółem (zł) </t>
  </si>
  <si>
    <t>1.</t>
  </si>
  <si>
    <t>2.</t>
  </si>
  <si>
    <t>3.</t>
  </si>
  <si>
    <t>4.</t>
  </si>
  <si>
    <t>5.</t>
  </si>
  <si>
    <t>6.</t>
  </si>
  <si>
    <t>na dostawę maszyn i urządzeń przemysłu leśnego dla potrzeb urzędu Morskiego w Gdyni</t>
  </si>
  <si>
    <t>Producent wymagany</t>
  </si>
  <si>
    <t>STIHL</t>
  </si>
  <si>
    <t xml:space="preserve">HUSQVARNA </t>
  </si>
  <si>
    <t xml:space="preserve">STIHL </t>
  </si>
  <si>
    <t>Znak sprawy: TZ2.374.231.4.2025.IS</t>
  </si>
  <si>
    <r>
      <t xml:space="preserve">Kosa spalinowa STIHL FS 261 o mocy 2,7 KM                              Dane techniczne  
</t>
    </r>
    <r>
      <rPr>
        <sz val="11"/>
        <color theme="1"/>
        <rFont val="Calibri"/>
        <family val="2"/>
        <charset val="238"/>
        <scheme val="minor"/>
      </rPr>
      <t>Szerokość koszenia (cm): 52. Moc silnika (KM): 2,7
Waga (kg): 7,5. Zasilanie: spalinowe
Pojemność silnika (cm³): 41,6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</si>
  <si>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Dmuchawa plecakowa do liści Stihl BR 450 o mocy 3,9 km</t>
    </r>
    <r>
      <rPr>
        <b/>
        <sz val="12"/>
        <rFont val="Calibri"/>
        <family val="2"/>
        <charset val="238"/>
        <scheme val="minor"/>
      </rPr>
      <t xml:space="preserve">                                       </t>
    </r>
    <r>
      <rPr>
        <b/>
        <sz val="11"/>
        <rFont val="Calibri"/>
        <family val="2"/>
        <charset val="238"/>
        <scheme val="minor"/>
      </rPr>
      <t xml:space="preserve">Dane techniczne                                                                 </t>
    </r>
    <r>
      <rPr>
        <sz val="11"/>
        <rFont val="Calibri"/>
        <family val="2"/>
        <charset val="238"/>
        <scheme val="minor"/>
      </rPr>
      <t>Pojemność skokowa cm³ 63,3. Moc silnika 3,9 km,             Ciężar kg 1) 10,6.Siła nadmuchu N 2) 28. Wydajność turbiny m³/h 3) 1.090Maks. pręd. powietrza m/s 4) 99.                  Poziom ciśnienia akustycznego dB(A) 5) 102. Poziom mocy akustycznej dB(A) 5) 108. Wartość drgań m/s² 6) 2,5</t>
    </r>
  </si>
  <si>
    <r>
      <t xml:space="preserve">Wycinarka spalinowa Husqvarna 545F                                   Dane techniczne 
</t>
    </r>
    <r>
      <rPr>
        <sz val="11"/>
        <color theme="1"/>
        <rFont val="Calibri"/>
        <family val="2"/>
        <charset val="238"/>
        <scheme val="minor"/>
      </rPr>
      <t>Moc silnika: 2,0 kW/2,72 kM.  Pojemność cylindra: 45,7 cm³.Prędkość przy maks. mocy: 10100 obr/min.         Pojemność zbiornika paliwa: 0,9 l. Zużycie paliwa: 450 g/kWh.  Maksymalna grubość żyłki: 3,3 mm.                              Równoważy poziom drgań uchwyty: 2,9 m/s²-3,2 m/s².                                                   Ciśnienie akustyczne przy uchu: 99 dB(A).                              Emisja spalin (CO2 EU V): 910 g/kWh</t>
    </r>
  </si>
  <si>
    <t xml:space="preserve"> 1-Wykonawca jest zobowiązany zaproponowac producenta wskazanego przez zamawiajacego - kolumna ''4''</t>
  </si>
  <si>
    <r>
      <t xml:space="preserve">Stihl FS 55 Kosa spalinowa o mocy 1,0 KM                          Dane techniczne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Moc: 0,75/1 kW/KM. Pojemność: 27,2 cm3
Pojemność zbiornika paliwa: 0,33 l. Średnica cięcia: 420 mm. Narzędzie tnące: Gł. żyłk. AC 25-2                                        Ciężar narzędzia tnącego i osłony): 4,9 kg
Poziom mocy akustycznej: 108 dB(A)
Poziom ciśnienia akustycznego: 95 dB(A)
 </t>
    </r>
  </si>
  <si>
    <r>
      <t xml:space="preserve">STIHL SH 56 Dmuchawa - Odkurzacz ogrodowy moc 1,0 KM                                                                               Dane techniczne   
</t>
    </r>
    <r>
      <rPr>
        <sz val="11"/>
        <rFont val="Calibri"/>
        <family val="2"/>
        <charset val="238"/>
        <scheme val="minor"/>
      </rPr>
      <t>Waga (kg): 5,2.Zasilanie: spalinowe
Max. prędkość powietrza (m/s): 71                                        Max. przepływ powietrza (m³/h ): 700
 Siła nadmuchu (N): 13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</si>
  <si>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Pilarka Stihl MS 261 </t>
    </r>
    <r>
      <rPr>
        <sz val="11"/>
        <color theme="1"/>
        <rFont val="Calibri"/>
        <family val="2"/>
        <charset val="238"/>
        <scheme val="minor"/>
      </rPr>
      <t xml:space="preserve">moc 3,0 kW / 4,1 KM silnik 2-MIX, prowadnica 40cm MS261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Dane techniczne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
Moc kW/KM 3/4,1. Pojemność skokowa cm³ 50,2. 
Ciężar kg 1) 4,9.                                                                       Stosunek ciężaru do mocy kg/kW 1,6
Podziałka piły łańcuchowej .325 ".                                       Wartość drgań strona lewa / prawa m/s² 2) 3,5/3,5.         Poziom mocy akustycznej dB(A) 3) 116.                               Poziom ciśnienia akustycznego dB(A) 3) 105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</si>
</sst>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1" xfId="0" applyFont="1" applyBorder="1" applyAlignment="1" applyProtection="1">
      <alignment horizont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1" xfId="0" quotePrefix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</cellXfs>
  <cellStyles count="1">
    <cellStyle name="Normalny" xfId="0" builtinId="0"/>
  </cellStyles>
  <dxfs count="10">
    <dxf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00000000-0011-0000-FFFF-FFFF00000000}"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ykaz_asortymentowy3" displayName="Wykaz_asortymentowy3" ref="D8:H16" totalsRowShown="0" headerRowDxfId="1" dataDxfId="0" headerRowBorderDxfId="8" tableBorderDxfId="7">
  <tableColumns count="5">
    <tableColumn id="3" xr3:uid="{00000000-0010-0000-0000-000003000000}" name="Producent wymagany" dataDxfId="6"/>
    <tableColumn id="5" xr3:uid="{00000000-0010-0000-0000-000005000000}" name="Ilość (szt)" dataDxfId="5"/>
    <tableColumn id="11" xr3:uid="{00000000-0010-0000-0000-00000B000000}" name="Cena netto/szt  (zł) " dataDxfId="4"/>
    <tableColumn id="12" xr3:uid="{00000000-0010-0000-0000-00000C000000}" name="Wartość netto ogółem (zł) " dataDxfId="3"/>
    <tableColumn id="13" xr3:uid="{00000000-0010-0000-0000-00000D000000}" name="Wartość brutto ogółem (zł) " dataDxfId="2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zoomScale="101" workbookViewId="0">
      <selection activeCell="F15" sqref="F15"/>
    </sheetView>
  </sheetViews>
  <sheetFormatPr defaultColWidth="8.88671875" defaultRowHeight="14.4" x14ac:dyDescent="0.3"/>
  <cols>
    <col min="1" max="1" width="7.109375" style="7" customWidth="1"/>
    <col min="2" max="2" width="51.33203125" style="7" customWidth="1"/>
    <col min="3" max="3" width="7.6640625" style="7" customWidth="1"/>
    <col min="4" max="4" width="13" style="7" customWidth="1"/>
    <col min="5" max="5" width="7.6640625" style="7" customWidth="1"/>
    <col min="6" max="6" width="12" style="7" customWidth="1"/>
    <col min="7" max="7" width="12.109375" style="7" customWidth="1"/>
    <col min="8" max="8" width="12.5546875" style="7" customWidth="1"/>
    <col min="9" max="16384" width="8.88671875" style="7"/>
  </cols>
  <sheetData>
    <row r="1" spans="1:11" ht="41.4" customHeight="1" x14ac:dyDescent="0.3">
      <c r="A1" s="3" t="s">
        <v>0</v>
      </c>
      <c r="B1" s="3"/>
      <c r="C1" s="4"/>
      <c r="D1" s="5"/>
      <c r="E1" s="6"/>
      <c r="F1" s="6"/>
      <c r="I1" s="8"/>
      <c r="J1" s="8"/>
      <c r="K1" s="8"/>
    </row>
    <row r="2" spans="1:11" ht="15.6" x14ac:dyDescent="0.3">
      <c r="A2" s="9" t="s">
        <v>1</v>
      </c>
      <c r="E2" s="8"/>
      <c r="F2" s="8"/>
      <c r="G2" s="8"/>
      <c r="I2" s="10"/>
      <c r="J2" s="10"/>
      <c r="K2" s="8"/>
    </row>
    <row r="3" spans="1:11" ht="27.75" customHeight="1" x14ac:dyDescent="0.3">
      <c r="A3" s="28" t="s">
        <v>25</v>
      </c>
      <c r="B3" s="28"/>
      <c r="C3" s="28"/>
      <c r="D3" s="28"/>
      <c r="E3" s="28"/>
      <c r="F3" s="28"/>
      <c r="G3" s="28"/>
      <c r="H3" s="28"/>
      <c r="I3" s="10"/>
      <c r="J3" s="10"/>
      <c r="K3" s="8"/>
    </row>
    <row r="4" spans="1:11" x14ac:dyDescent="0.3">
      <c r="A4" s="9" t="s">
        <v>2</v>
      </c>
      <c r="B4" s="11"/>
      <c r="C4" s="12"/>
      <c r="D4" s="12"/>
      <c r="E4" s="13"/>
      <c r="F4" s="13"/>
      <c r="G4" s="8"/>
      <c r="I4" s="8"/>
    </row>
    <row r="5" spans="1:11" ht="15.6" x14ac:dyDescent="0.3">
      <c r="A5" s="31" t="s">
        <v>30</v>
      </c>
      <c r="B5" s="31"/>
      <c r="E5" s="6"/>
      <c r="F5" s="6"/>
      <c r="I5" s="8"/>
    </row>
    <row r="6" spans="1:11" x14ac:dyDescent="0.3">
      <c r="B6" s="5"/>
      <c r="D6" s="5"/>
      <c r="E6" s="6"/>
      <c r="F6" s="6"/>
      <c r="I6" s="8"/>
    </row>
    <row r="7" spans="1:11" ht="15" hidden="1" thickBot="1" x14ac:dyDescent="0.35">
      <c r="D7" s="14"/>
      <c r="I7" s="8"/>
      <c r="J7" s="8"/>
      <c r="K7" s="8"/>
    </row>
    <row r="8" spans="1:11" ht="84" customHeight="1" x14ac:dyDescent="0.3">
      <c r="A8" s="39" t="s">
        <v>3</v>
      </c>
      <c r="B8" s="38" t="s">
        <v>4</v>
      </c>
      <c r="C8" s="32" t="s">
        <v>5</v>
      </c>
      <c r="D8" s="32" t="s">
        <v>26</v>
      </c>
      <c r="E8" s="32" t="s">
        <v>6</v>
      </c>
      <c r="F8" s="33" t="s">
        <v>7</v>
      </c>
      <c r="G8" s="33" t="s">
        <v>8</v>
      </c>
      <c r="H8" s="33" t="s">
        <v>18</v>
      </c>
    </row>
    <row r="9" spans="1:11" x14ac:dyDescent="0.3">
      <c r="A9" s="40">
        <v>1</v>
      </c>
      <c r="B9" s="44">
        <v>2</v>
      </c>
      <c r="C9" s="1">
        <v>3</v>
      </c>
      <c r="D9" s="1">
        <v>4</v>
      </c>
      <c r="E9" s="1">
        <v>5</v>
      </c>
      <c r="F9" s="15">
        <v>6</v>
      </c>
      <c r="G9" s="15">
        <v>7</v>
      </c>
      <c r="H9" s="15">
        <v>8</v>
      </c>
    </row>
    <row r="10" spans="1:11" ht="168.6" customHeight="1" x14ac:dyDescent="0.3">
      <c r="A10" s="27" t="s">
        <v>19</v>
      </c>
      <c r="B10" s="46" t="s">
        <v>37</v>
      </c>
      <c r="C10" s="52" t="s">
        <v>9</v>
      </c>
      <c r="D10" s="52" t="s">
        <v>27</v>
      </c>
      <c r="E10" s="45">
        <v>1</v>
      </c>
      <c r="F10" s="2">
        <v>0</v>
      </c>
      <c r="G10" s="16" t="str">
        <f t="shared" ref="G10:G11" si="0">IF(F10&gt;0,ROUND(+F10,2)*E10,"")</f>
        <v/>
      </c>
      <c r="H10" s="34" t="str">
        <f>IF(F10&gt;0,ROUND(+G10,2)*1.23,"")</f>
        <v/>
      </c>
    </row>
    <row r="11" spans="1:11" ht="144.6" customHeight="1" x14ac:dyDescent="0.3">
      <c r="A11" s="27" t="s">
        <v>20</v>
      </c>
      <c r="B11" s="47" t="s">
        <v>33</v>
      </c>
      <c r="C11" s="52" t="s">
        <v>9</v>
      </c>
      <c r="D11" s="52" t="s">
        <v>28</v>
      </c>
      <c r="E11" s="45">
        <v>1</v>
      </c>
      <c r="F11" s="2">
        <v>0</v>
      </c>
      <c r="G11" s="16" t="str">
        <f t="shared" si="0"/>
        <v/>
      </c>
      <c r="H11" s="34" t="str">
        <f>IF(F11&gt;0,ROUND(+G11,2)*1.23,"")</f>
        <v/>
      </c>
    </row>
    <row r="12" spans="1:11" ht="119.4" customHeight="1" x14ac:dyDescent="0.3">
      <c r="A12" s="27" t="s">
        <v>21</v>
      </c>
      <c r="B12" s="48" t="s">
        <v>32</v>
      </c>
      <c r="C12" s="52" t="s">
        <v>9</v>
      </c>
      <c r="D12" s="52" t="s">
        <v>29</v>
      </c>
      <c r="E12" s="45">
        <v>1</v>
      </c>
      <c r="F12" s="2">
        <v>0</v>
      </c>
      <c r="G12" s="16" t="str">
        <f t="shared" ref="G12:G15" si="1">IF(F12&gt;0,ROUND(+F12,2)*E12,"")</f>
        <v/>
      </c>
      <c r="H12" s="34" t="str">
        <f t="shared" ref="H12:H15" si="2">IF(F12&gt;0,ROUND(+G12,2)*1.23,"")</f>
        <v/>
      </c>
    </row>
    <row r="13" spans="1:11" ht="94.95" customHeight="1" x14ac:dyDescent="0.3">
      <c r="A13" s="27" t="s">
        <v>22</v>
      </c>
      <c r="B13" s="49" t="s">
        <v>31</v>
      </c>
      <c r="C13" s="52" t="s">
        <v>9</v>
      </c>
      <c r="D13" s="52" t="s">
        <v>27</v>
      </c>
      <c r="E13" s="45">
        <v>1</v>
      </c>
      <c r="F13" s="2">
        <v>0</v>
      </c>
      <c r="G13" s="16" t="str">
        <f t="shared" si="1"/>
        <v/>
      </c>
      <c r="H13" s="34" t="str">
        <f t="shared" si="2"/>
        <v/>
      </c>
    </row>
    <row r="14" spans="1:11" ht="156.6" customHeight="1" x14ac:dyDescent="0.3">
      <c r="A14" s="27" t="s">
        <v>23</v>
      </c>
      <c r="B14" s="49" t="s">
        <v>35</v>
      </c>
      <c r="C14" s="52" t="s">
        <v>9</v>
      </c>
      <c r="D14" s="52" t="s">
        <v>27</v>
      </c>
      <c r="E14" s="45">
        <v>1</v>
      </c>
      <c r="F14" s="2">
        <v>0</v>
      </c>
      <c r="G14" s="16" t="str">
        <f t="shared" si="1"/>
        <v/>
      </c>
      <c r="H14" s="34" t="str">
        <f t="shared" si="2"/>
        <v/>
      </c>
    </row>
    <row r="15" spans="1:11" ht="133.19999999999999" customHeight="1" x14ac:dyDescent="0.3">
      <c r="A15" s="27" t="s">
        <v>24</v>
      </c>
      <c r="B15" s="50" t="s">
        <v>36</v>
      </c>
      <c r="C15" s="52" t="s">
        <v>9</v>
      </c>
      <c r="D15" s="52" t="s">
        <v>27</v>
      </c>
      <c r="E15" s="45">
        <v>2</v>
      </c>
      <c r="F15" s="2">
        <v>0</v>
      </c>
      <c r="G15" s="16" t="str">
        <f t="shared" si="1"/>
        <v/>
      </c>
      <c r="H15" s="34" t="str">
        <f t="shared" si="2"/>
        <v/>
      </c>
    </row>
    <row r="16" spans="1:11" ht="33" customHeight="1" x14ac:dyDescent="0.35">
      <c r="A16" s="41"/>
      <c r="B16" s="51" t="s">
        <v>10</v>
      </c>
      <c r="C16" s="42" t="s">
        <v>11</v>
      </c>
      <c r="D16" s="43" t="s">
        <v>11</v>
      </c>
      <c r="E16" s="53">
        <f>SUBTOTAL(109,E10:E15)</f>
        <v>7</v>
      </c>
      <c r="F16" s="35"/>
      <c r="G16" s="36">
        <f>SUM(G10:G15)</f>
        <v>0</v>
      </c>
      <c r="H16" s="37">
        <f>SUM(H10:H15)</f>
        <v>0</v>
      </c>
      <c r="I16" s="17"/>
      <c r="J16" s="17"/>
      <c r="K16" s="18"/>
    </row>
    <row r="17" spans="1:14" ht="12.6" customHeight="1" x14ac:dyDescent="0.3">
      <c r="D17" s="19"/>
      <c r="E17" s="20"/>
      <c r="F17" s="20"/>
      <c r="G17" s="18"/>
      <c r="H17" s="18"/>
      <c r="I17" s="17"/>
      <c r="J17" s="17"/>
      <c r="K17" s="17"/>
      <c r="L17" s="18"/>
    </row>
    <row r="18" spans="1:14" ht="63.6" hidden="1" customHeight="1" x14ac:dyDescent="0.3">
      <c r="D18" s="19"/>
      <c r="E18" s="20"/>
      <c r="F18" s="20"/>
      <c r="G18" s="18"/>
      <c r="H18" s="18"/>
      <c r="I18" s="17"/>
      <c r="L18" s="18"/>
    </row>
    <row r="19" spans="1:14" ht="22.95" customHeight="1" x14ac:dyDescent="0.3">
      <c r="C19" s="18"/>
      <c r="E19" s="21" t="s">
        <v>12</v>
      </c>
      <c r="F19" s="6"/>
      <c r="J19" s="22" t="s">
        <v>12</v>
      </c>
      <c r="K19" s="22"/>
      <c r="L19" s="23"/>
      <c r="N19" s="7" t="s">
        <v>12</v>
      </c>
    </row>
    <row r="20" spans="1:14" ht="21.75" customHeight="1" x14ac:dyDescent="0.3">
      <c r="A20" s="18"/>
      <c r="B20" s="6" t="s">
        <v>13</v>
      </c>
      <c r="C20" s="24"/>
      <c r="E20" s="24"/>
      <c r="F20" s="24"/>
      <c r="G20" s="29" t="s">
        <v>14</v>
      </c>
      <c r="H20" s="29"/>
      <c r="I20" s="22"/>
      <c r="J20" s="22"/>
      <c r="K20" s="22"/>
      <c r="L20" s="23"/>
      <c r="N20" s="7" t="s">
        <v>12</v>
      </c>
    </row>
    <row r="21" spans="1:14" ht="3.75" customHeight="1" x14ac:dyDescent="0.3">
      <c r="C21" s="18"/>
      <c r="D21" s="7" t="s">
        <v>12</v>
      </c>
      <c r="E21" s="24" t="s">
        <v>12</v>
      </c>
      <c r="F21" s="24"/>
      <c r="G21" s="22"/>
      <c r="H21" s="22"/>
      <c r="I21" s="25" t="s">
        <v>15</v>
      </c>
      <c r="J21" s="22"/>
      <c r="K21" s="22"/>
      <c r="L21" s="23"/>
      <c r="N21" s="7" t="s">
        <v>12</v>
      </c>
    </row>
    <row r="22" spans="1:14" ht="35.4" customHeight="1" x14ac:dyDescent="0.3">
      <c r="D22" s="5"/>
      <c r="E22" s="6"/>
      <c r="F22" s="24"/>
      <c r="G22" s="22"/>
      <c r="H22" s="22"/>
      <c r="I22" s="8"/>
      <c r="J22" s="8"/>
      <c r="K22" s="22"/>
      <c r="L22" s="23"/>
      <c r="N22" s="7" t="s">
        <v>12</v>
      </c>
    </row>
    <row r="23" spans="1:14" x14ac:dyDescent="0.3">
      <c r="B23" s="22" t="s">
        <v>16</v>
      </c>
      <c r="D23" s="5"/>
      <c r="E23" s="24"/>
      <c r="F23" s="26"/>
      <c r="G23" s="24"/>
      <c r="H23" s="22"/>
      <c r="I23" s="22"/>
      <c r="J23" s="22"/>
      <c r="K23" s="22"/>
      <c r="L23" s="23"/>
      <c r="N23" s="7" t="s">
        <v>12</v>
      </c>
    </row>
    <row r="24" spans="1:14" ht="19.2" customHeight="1" x14ac:dyDescent="0.3">
      <c r="B24" s="22" t="s">
        <v>34</v>
      </c>
      <c r="C24" s="22"/>
      <c r="D24" s="22"/>
      <c r="E24" s="24"/>
      <c r="F24" s="24"/>
      <c r="H24" s="22"/>
      <c r="I24" s="22" t="s">
        <v>12</v>
      </c>
      <c r="J24" s="22" t="s">
        <v>12</v>
      </c>
      <c r="K24" s="22"/>
    </row>
    <row r="25" spans="1:14" ht="28.5" customHeight="1" x14ac:dyDescent="0.3">
      <c r="B25" s="30" t="s">
        <v>17</v>
      </c>
      <c r="C25" s="30"/>
      <c r="D25" s="30"/>
      <c r="E25" s="30"/>
      <c r="F25" s="30"/>
      <c r="G25" s="30"/>
      <c r="H25" s="30"/>
      <c r="I25" s="22"/>
      <c r="J25" s="8"/>
      <c r="K25" s="8"/>
    </row>
  </sheetData>
  <sheetProtection algorithmName="SHA-512" hashValue="wOw0OGw90fAcCIid4LLychIdrFVVm+GEWr4k5ASUrEpM2Lehm8OUtWSgfKaqQ7OpeuHEAB4EynNc1D59oXPUxA==" saltValue="HPfc1bukrO5PjgvdVk+JVQ==" spinCount="100000" sheet="1" objects="1" scenarios="1"/>
  <mergeCells count="4">
    <mergeCell ref="A3:H3"/>
    <mergeCell ref="G20:H20"/>
    <mergeCell ref="B25:H25"/>
    <mergeCell ref="A5:B5"/>
  </mergeCells>
  <phoneticPr fontId="16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cenowy_Znak sprawy:TZ2.374.83.4.2024.IS</dc:title>
  <dc:creator>Igor Strąk</dc:creator>
  <cp:lastModifiedBy>Igor Strąk</cp:lastModifiedBy>
  <cp:lastPrinted>2025-11-28T10:02:14Z</cp:lastPrinted>
  <dcterms:created xsi:type="dcterms:W3CDTF">2024-09-30T11:00:41Z</dcterms:created>
  <dcterms:modified xsi:type="dcterms:W3CDTF">2025-11-28T10:02:24Z</dcterms:modified>
</cp:coreProperties>
</file>