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zczawinska\Desktop\sprzęt ochronny\"/>
    </mc:Choice>
  </mc:AlternateContent>
  <xr:revisionPtr revIDLastSave="0" documentId="13_ncr:1_{B3D77ECA-8BF5-47A6-81E1-E22518A76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F_CENOWY!$C$2:$K$33</definedName>
    <definedName name="OLE_LINK1" localSheetId="0">F_CENOWY!$C$4</definedName>
    <definedName name="_xlnm.Print_Titles" localSheetId="0">F_CENOWY!$10:$11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G22" i="1"/>
  <c r="I15" i="1" l="1"/>
  <c r="K15" i="1" s="1"/>
  <c r="J15" i="1" s="1"/>
  <c r="I16" i="1"/>
  <c r="K16" i="1" s="1"/>
  <c r="J16" i="1" s="1"/>
  <c r="I17" i="1"/>
  <c r="K17" i="1" s="1"/>
  <c r="J17" i="1" s="1"/>
  <c r="I18" i="1"/>
  <c r="K18" i="1" s="1"/>
  <c r="J18" i="1" s="1"/>
  <c r="I19" i="1"/>
  <c r="K19" i="1" s="1"/>
  <c r="J19" i="1" s="1"/>
  <c r="I20" i="1"/>
  <c r="K20" i="1" s="1"/>
  <c r="J20" i="1" s="1"/>
  <c r="I21" i="1"/>
  <c r="K21" i="1" s="1"/>
  <c r="J21" i="1" s="1"/>
  <c r="I13" i="1"/>
  <c r="K13" i="1" s="1"/>
  <c r="J13" i="1" s="1"/>
  <c r="I14" i="1"/>
  <c r="K14" i="1" s="1"/>
  <c r="J14" i="1" s="1"/>
  <c r="K12" i="1" l="1"/>
  <c r="K22" i="1" s="1"/>
  <c r="I22" i="1" l="1"/>
</calcChain>
</file>

<file path=xl/sharedStrings.xml><?xml version="1.0" encoding="utf-8"?>
<sst xmlns="http://schemas.openxmlformats.org/spreadsheetml/2006/main" count="67" uniqueCount="49">
  <si>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</si>
  <si>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</si>
  <si>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</si>
  <si>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</si>
  <si>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</si>
  <si>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</si>
  <si>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</si>
  <si>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</si>
  <si>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</si>
  <si>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8</t>
  </si>
  <si>
    <t>WARTOŚĆ NETTO OGÓŁEM (ZŁ)</t>
  </si>
  <si>
    <t>ILOŚĆ (SZT.)</t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</si>
  <si>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</si>
  <si>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</si>
  <si>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</si>
  <si>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</si>
  <si>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</si>
  <si>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</si>
  <si>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</si>
  <si>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</si>
  <si>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</si>
  <si>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</si>
  <si>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</si>
  <si>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szt.</t>
  </si>
  <si>
    <t>WARTOŚĆ BRUTTO OGÓŁEM (ZŁ)2</t>
  </si>
  <si>
    <r>
      <t>CENA JEDNOSTKOWA NETTO/SZT. (ZŁ)</t>
    </r>
    <r>
      <rPr>
        <b/>
        <vertAlign val="superscript"/>
        <sz val="10"/>
        <rFont val="Calibri"/>
        <family val="2"/>
        <scheme val="minor"/>
      </rPr>
      <t>2</t>
    </r>
  </si>
  <si>
    <t>CENA JEDNOSTKOWA  BRUTTO SZT (ZŁ)</t>
  </si>
  <si>
    <t>9</t>
  </si>
  <si>
    <t>10</t>
  </si>
  <si>
    <r>
      <t xml:space="preserve">dostawa SPRZĘTU OCHRONNEGO </t>
    </r>
    <r>
      <rPr>
        <sz val="11"/>
        <color theme="1"/>
        <rFont val="Times New Roman"/>
        <family val="1"/>
        <charset val="238"/>
      </rPr>
      <t>dla potrzeb Urzędu Morskiego w Gdyni</t>
    </r>
  </si>
  <si>
    <t xml:space="preserve">Hełm ochronny z paskiem podbródkowym, wentylowany z polipropylenu (PP); więźba z poliamidu, 3 taśmy tekstylne z 8 punktami mocowania, potnik z gąbki, system regulacji ROTOR, 2 możliwości regulacji pozycji na głowie ,zakres pracy min. -10+30 st C; spełniający normę EN397; Kolor biały i niebieski; </t>
  </si>
  <si>
    <t xml:space="preserve">Okulary ochronne,szkła poliwęglan, zakrzywione, przydymione, dwuokularowe, niezaparowujące, nosek TPR, oprwki poliwęglan, Waga max 25g, Normy DIN EN 166 + DIN EN 172 
</t>
  </si>
  <si>
    <t xml:space="preserve">Apteczka przenośna z wyposażeniem  K-15 
DIN 13157. Ważność min 3 lata
</t>
  </si>
  <si>
    <t xml:space="preserve">Apteczka przenośna z wyposażeniem  K-20 
DIN 13157. Ważność min 3 lata
</t>
  </si>
  <si>
    <t>Wkład DIN 13157 do uzupełnienia apteczek pierwszej pomocy, wyposażenie zgodne z normami UE, okres ważności min 4 lata</t>
  </si>
  <si>
    <t>Nauszniki przeciwhałasowe z opaską zakładaną na głowę, czasze(muszle) wykonane z ABS,wypełnienie poduszek i czasz  z pianki PU, pałąk powlekany miekkim tworzywem, max. waga 270 g, tłumienie hałasu średnio min 28 dB, EN 352-1:2002</t>
  </si>
  <si>
    <t>Czasze przeciwhałasowe z regulacją wysokości przeznaczone do mocowania na hełmie ochronnym, metalowe uchwyty i czasze z ABS wyściełane pianką syntetyczną, możliwość używania bezpośrednio nahełmie lub wraz z uchwytem osłony twarzy, czasze: ABS, poduszeczki: pianka PU i powłoka PU,widełki: stal nierdzewna, Spełniające normę: EN 352-3 SNR 32 dB</t>
  </si>
  <si>
    <t xml:space="preserve">Okulary do prac szlifierskich z poliwęglanu, osłony skroni, zintegrowany nosek,  giętkie zauszniki . Spełniające normy EN 166,EN 170
</t>
  </si>
  <si>
    <t>Google z poliwęglanu, bezbarwne, z wentylacją, spełniające  normę EN166</t>
  </si>
  <si>
    <t xml:space="preserve">Półmaska przeciwpyłowa z zaworkiem FFP2 o kształcie wypukłym; możliwość dopasowania półmaski na nosie, zakładana na elastyczną gumkę; spełniający normę EN 149 </t>
  </si>
  <si>
    <t>150</t>
  </si>
  <si>
    <t>Producent, model</t>
  </si>
  <si>
    <t>IRAYA SMOKE</t>
  </si>
  <si>
    <t>ART. MAS B403</t>
  </si>
  <si>
    <t>SafeLogic EM-5001B</t>
  </si>
  <si>
    <t>DELTA PLUS                             MAGNY HELMET 2</t>
  </si>
  <si>
    <t xml:space="preserve">DELTA PLUS                             HEKLA 2 </t>
  </si>
  <si>
    <t>DELTA PLUS QUARTZ UP iv + PASEK                                                 wraz z nadrukiem (logo lub napis Urząd Morski w Gdyni)</t>
  </si>
  <si>
    <t>TZ2.374.210.3.2024.ASZ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</si>
</sst>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1111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6" fillId="0" borderId="0"/>
    <xf numFmtId="0" fontId="1" fillId="0" borderId="0"/>
    <xf numFmtId="0" fontId="20" fillId="0" borderId="0"/>
    <xf numFmtId="0" fontId="16" fillId="0" borderId="0"/>
    <xf numFmtId="0" fontId="21" fillId="0" borderId="0"/>
    <xf numFmtId="44" fontId="2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1" xfId="0" applyNumberFormat="1" applyFont="1" applyBorder="1"/>
    <xf numFmtId="4" fontId="0" fillId="0" borderId="3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2" fillId="0" borderId="4" xfId="0" applyNumberFormat="1" applyFont="1" applyBorder="1"/>
    <xf numFmtId="4" fontId="4" fillId="0" borderId="7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0" fontId="18" fillId="0" borderId="2" xfId="0" quotePrefix="1" applyFont="1" applyBorder="1"/>
    <xf numFmtId="4" fontId="4" fillId="0" borderId="6" xfId="0" applyNumberFormat="1" applyFont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5" fillId="0" borderId="2" xfId="0" quotePrefix="1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4" fillId="0" borderId="2" xfId="0" quotePrefix="1" applyFont="1" applyBorder="1" applyAlignment="1">
      <alignment horizontal="center"/>
    </xf>
    <xf numFmtId="0" fontId="22" fillId="0" borderId="0" xfId="0" applyFont="1" applyAlignment="1">
      <alignment horizontal="left"/>
    </xf>
    <xf numFmtId="49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9" fillId="0" borderId="0" xfId="0" applyFont="1"/>
    <xf numFmtId="0" fontId="24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44" fontId="24" fillId="4" borderId="2" xfId="6" applyFont="1" applyFill="1" applyBorder="1" applyAlignment="1" applyProtection="1">
      <alignment horizontal="center" vertical="center" wrapText="1"/>
      <protection locked="0"/>
    </xf>
    <xf numFmtId="0" fontId="23" fillId="4" borderId="12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19" fillId="0" borderId="1" xfId="0" applyFont="1" applyBorder="1"/>
    <xf numFmtId="4" fontId="11" fillId="2" borderId="2" xfId="0" applyNumberFormat="1" applyFont="1" applyFill="1" applyBorder="1" applyAlignment="1" applyProtection="1">
      <alignment wrapText="1"/>
      <protection locked="0"/>
    </xf>
    <xf numFmtId="0" fontId="25" fillId="3" borderId="2" xfId="0" applyFont="1" applyFill="1" applyBorder="1" applyAlignment="1">
      <alignment wrapText="1"/>
    </xf>
    <xf numFmtId="0" fontId="25" fillId="3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0" fillId="2" borderId="10" xfId="0" quotePrefix="1" applyFill="1" applyBorder="1"/>
    <xf numFmtId="0" fontId="13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15" fillId="2" borderId="9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18" fillId="0" borderId="1" xfId="0" quotePrefix="1" applyFont="1" applyBorder="1"/>
    <xf numFmtId="49" fontId="23" fillId="3" borderId="9" xfId="0" applyNumberFormat="1" applyFont="1" applyFill="1" applyBorder="1" applyAlignment="1">
      <alignment wrapText="1"/>
    </xf>
    <xf numFmtId="49" fontId="23" fillId="4" borderId="9" xfId="0" applyNumberFormat="1" applyFont="1" applyFill="1" applyBorder="1" applyAlignment="1">
      <alignment horizontal="center" vertical="center" wrapText="1"/>
    </xf>
    <xf numFmtId="49" fontId="23" fillId="3" borderId="9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wrapText="1"/>
      <protection locked="0"/>
    </xf>
    <xf numFmtId="0" fontId="4" fillId="0" borderId="11" xfId="0" quotePrefix="1" applyFont="1" applyBorder="1" applyAlignment="1">
      <alignment horizontal="center"/>
    </xf>
  </cellXfs>
  <cellStyles count="7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  <cellStyle name="Walutowy" xfId="6" builtinId="4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K22" totalsRowShown="0" headerRowDxfId="11" dataDxfId="9" headerRowBorderDxfId="10" tableBorderDxfId="8">
  <tableColumns count="9">
    <tableColumn id="1" xr3:uid="{8D648E19-F07B-4252-870D-59C1B06D8818}" name="L.P." dataDxfId="7"/>
    <tableColumn id="2" xr3:uid="{6CDF6D30-EE03-40AE-A9B8-87DC49098DA3}" name="Nazwa towaru" dataDxfId="6"/>
    <tableColumn id="3" xr3:uid="{21483A93-4328-4AEF-A5C2-DFAF663AB536}" name="Producent, model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JEDNOSTKOWA NETTO/SZT. (ZŁ)2" dataDxfId="3"/>
    <tableColumn id="7" xr3:uid="{D9C49DEC-C03C-4975-84E0-DFA5AF76AD0A}" name="WARTOŚĆ NETTO OGÓŁEM (ZŁ)" dataDxfId="2"/>
    <tableColumn id="8" xr3:uid="{09328A7A-F1CE-402C-8995-DAEF203139E1}" name="CENA JEDNOSTKOWA  BRUTTO SZT (ZŁ)" dataDxfId="1"/>
    <tableColumn id="9" xr3:uid="{4DE770F6-7A17-43BE-B811-6FCB0D7EC40E}" name="WARTOŚĆ BRUTTO OGÓŁEM (ZŁ)2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8"/>
  <sheetViews>
    <sheetView showGridLines="0" tabSelected="1" topLeftCell="B1" workbookViewId="0">
      <selection activeCell="K15" sqref="K15"/>
    </sheetView>
  </sheetViews>
  <sheetFormatPr defaultRowHeight="15" x14ac:dyDescent="0.25"/>
  <cols>
    <col min="3" max="3" width="6.28515625" customWidth="1"/>
    <col min="4" max="4" width="39.140625" style="2" customWidth="1"/>
    <col min="5" max="5" width="21.85546875" style="2" customWidth="1"/>
    <col min="6" max="6" width="7.7109375" style="17" customWidth="1"/>
    <col min="7" max="7" width="8.5703125" customWidth="1"/>
    <col min="8" max="8" width="12.140625" customWidth="1"/>
    <col min="9" max="9" width="11.7109375" customWidth="1"/>
    <col min="10" max="10" width="12.28515625" customWidth="1"/>
    <col min="11" max="11" width="10.85546875" customWidth="1"/>
  </cols>
  <sheetData>
    <row r="2" spans="1:11" ht="15.75" x14ac:dyDescent="0.25">
      <c r="A2" s="9"/>
      <c r="C2" s="10" t="s">
        <v>13</v>
      </c>
      <c r="D2" s="7"/>
      <c r="E2" s="7"/>
      <c r="F2" s="7"/>
      <c r="G2" s="7"/>
      <c r="H2" s="7"/>
      <c r="I2" s="7"/>
      <c r="J2" s="7"/>
    </row>
    <row r="3" spans="1:11" x14ac:dyDescent="0.25">
      <c r="C3" s="11" t="s">
        <v>7</v>
      </c>
      <c r="D3"/>
      <c r="E3"/>
      <c r="F3" s="6"/>
    </row>
    <row r="4" spans="1:11" x14ac:dyDescent="0.25">
      <c r="C4" s="8"/>
      <c r="D4" s="16"/>
      <c r="E4" s="16"/>
      <c r="F4" s="6"/>
    </row>
    <row r="5" spans="1:11" x14ac:dyDescent="0.25">
      <c r="B5" s="9"/>
      <c r="C5" s="12" t="s">
        <v>29</v>
      </c>
      <c r="D5" s="3"/>
      <c r="E5" s="3"/>
      <c r="F5" s="16"/>
      <c r="G5" s="3"/>
      <c r="H5" s="3"/>
      <c r="I5" s="3"/>
      <c r="J5" s="3"/>
    </row>
    <row r="6" spans="1:11" x14ac:dyDescent="0.25">
      <c r="C6" s="13" t="s">
        <v>14</v>
      </c>
      <c r="D6" s="6"/>
      <c r="E6" s="6"/>
      <c r="F6" s="6"/>
      <c r="G6" s="6"/>
      <c r="H6" s="6"/>
      <c r="I6" s="6"/>
      <c r="J6" s="6"/>
    </row>
    <row r="7" spans="1:11" ht="15.75" x14ac:dyDescent="0.25">
      <c r="C7" s="28" t="s">
        <v>48</v>
      </c>
      <c r="G7" s="2"/>
      <c r="H7" s="2"/>
      <c r="I7" s="2"/>
      <c r="J7" s="2"/>
    </row>
    <row r="8" spans="1:11" ht="22.5" customHeight="1" x14ac:dyDescent="0.25">
      <c r="C8" s="13" t="s">
        <v>21</v>
      </c>
      <c r="D8" s="13"/>
      <c r="E8" s="13"/>
      <c r="G8" s="2"/>
      <c r="H8" s="2"/>
      <c r="I8" s="2"/>
      <c r="J8" s="2"/>
    </row>
    <row r="9" spans="1:11" x14ac:dyDescent="0.25">
      <c r="C9" s="3"/>
      <c r="D9"/>
      <c r="E9"/>
      <c r="F9" s="6"/>
    </row>
    <row r="10" spans="1:11" ht="62.25" customHeight="1" x14ac:dyDescent="0.25">
      <c r="C10" s="50" t="s">
        <v>0</v>
      </c>
      <c r="D10" s="24" t="s">
        <v>19</v>
      </c>
      <c r="E10" s="34" t="s">
        <v>41</v>
      </c>
      <c r="F10" s="26" t="s">
        <v>17</v>
      </c>
      <c r="G10" s="34" t="s">
        <v>11</v>
      </c>
      <c r="H10" s="51" t="s">
        <v>25</v>
      </c>
      <c r="I10" s="52" t="s">
        <v>10</v>
      </c>
      <c r="J10" s="53" t="s">
        <v>26</v>
      </c>
      <c r="K10" s="54" t="s">
        <v>24</v>
      </c>
    </row>
    <row r="11" spans="1:11" x14ac:dyDescent="0.25">
      <c r="C11" s="61" t="s">
        <v>1</v>
      </c>
      <c r="D11" s="25" t="s">
        <v>2</v>
      </c>
      <c r="E11" s="25"/>
      <c r="F11" s="27" t="s">
        <v>3</v>
      </c>
      <c r="G11" s="25" t="s">
        <v>4</v>
      </c>
      <c r="H11" s="61" t="s">
        <v>5</v>
      </c>
      <c r="I11" s="25" t="s">
        <v>6</v>
      </c>
      <c r="J11" s="61" t="s">
        <v>8</v>
      </c>
      <c r="K11" s="25" t="s">
        <v>9</v>
      </c>
    </row>
    <row r="12" spans="1:11" ht="68.25" x14ac:dyDescent="0.25">
      <c r="B12" s="1"/>
      <c r="C12" s="55" t="s">
        <v>1</v>
      </c>
      <c r="D12" s="56" t="s">
        <v>30</v>
      </c>
      <c r="E12" s="57" t="s">
        <v>47</v>
      </c>
      <c r="F12" s="58" t="s">
        <v>23</v>
      </c>
      <c r="G12" s="59" t="s">
        <v>40</v>
      </c>
      <c r="H12" s="60"/>
      <c r="I12" s="5" t="str">
        <f t="shared" ref="I12:I21" si="0">IF(H12&gt;0,ROUND(+H12,2)*G12,"")</f>
        <v/>
      </c>
      <c r="J12" s="4" t="str">
        <f>IF(H12&gt;0,+K12/G12,"")</f>
        <v/>
      </c>
      <c r="K12" s="14" t="str">
        <f>IF(H12&gt;0,ROUND(+I12,2)*1.23,"")</f>
        <v/>
      </c>
    </row>
    <row r="13" spans="1:11" ht="57" x14ac:dyDescent="0.25">
      <c r="B13" s="1"/>
      <c r="C13" s="22" t="s">
        <v>2</v>
      </c>
      <c r="D13" s="31" t="s">
        <v>31</v>
      </c>
      <c r="E13" s="39" t="s">
        <v>42</v>
      </c>
      <c r="F13" s="29" t="s">
        <v>23</v>
      </c>
      <c r="G13" s="32">
        <v>50</v>
      </c>
      <c r="H13" s="43"/>
      <c r="I13" s="5" t="str">
        <f t="shared" si="0"/>
        <v/>
      </c>
      <c r="J13" s="4" t="str">
        <f>IF(H13&gt;0,+K13/G13,"")</f>
        <v/>
      </c>
      <c r="K13" s="14" t="str">
        <f t="shared" ref="K13:K21" si="1">IF(H13&gt;0,ROUND(+I13,2)*1.23,"")</f>
        <v/>
      </c>
    </row>
    <row r="14" spans="1:11" ht="34.5" x14ac:dyDescent="0.25">
      <c r="B14" s="1"/>
      <c r="C14" s="22" t="s">
        <v>3</v>
      </c>
      <c r="D14" s="30" t="s">
        <v>32</v>
      </c>
      <c r="E14" s="40"/>
      <c r="F14" s="29" t="s">
        <v>23</v>
      </c>
      <c r="G14" s="33">
        <v>10</v>
      </c>
      <c r="H14" s="43"/>
      <c r="I14" s="5" t="str">
        <f t="shared" si="0"/>
        <v/>
      </c>
      <c r="J14" s="4" t="str">
        <f t="shared" ref="J14:J21" si="2">IF(H14&gt;0,+K14/G14,"")</f>
        <v/>
      </c>
      <c r="K14" s="14" t="str">
        <f t="shared" si="1"/>
        <v/>
      </c>
    </row>
    <row r="15" spans="1:11" ht="34.5" x14ac:dyDescent="0.25">
      <c r="B15" s="1"/>
      <c r="C15" s="22" t="s">
        <v>4</v>
      </c>
      <c r="D15" s="30" t="s">
        <v>33</v>
      </c>
      <c r="E15" s="40"/>
      <c r="F15" s="29" t="s">
        <v>23</v>
      </c>
      <c r="G15" s="33">
        <v>5</v>
      </c>
      <c r="H15" s="43"/>
      <c r="I15" s="5" t="str">
        <f t="shared" si="0"/>
        <v/>
      </c>
      <c r="J15" s="4" t="str">
        <f t="shared" si="2"/>
        <v/>
      </c>
      <c r="K15" s="14" t="str">
        <f t="shared" si="1"/>
        <v/>
      </c>
    </row>
    <row r="16" spans="1:11" ht="34.5" x14ac:dyDescent="0.25">
      <c r="B16" s="1"/>
      <c r="C16" s="22" t="s">
        <v>5</v>
      </c>
      <c r="D16" s="30" t="s">
        <v>34</v>
      </c>
      <c r="E16" s="40"/>
      <c r="F16" s="29" t="s">
        <v>23</v>
      </c>
      <c r="G16" s="33">
        <v>50</v>
      </c>
      <c r="H16" s="43"/>
      <c r="I16" s="5" t="str">
        <f t="shared" si="0"/>
        <v/>
      </c>
      <c r="J16" s="4" t="str">
        <f t="shared" si="2"/>
        <v/>
      </c>
      <c r="K16" s="14" t="str">
        <f t="shared" si="1"/>
        <v/>
      </c>
    </row>
    <row r="17" spans="2:11" ht="57" x14ac:dyDescent="0.25">
      <c r="B17" s="1"/>
      <c r="C17" s="22" t="s">
        <v>6</v>
      </c>
      <c r="D17" s="44" t="s">
        <v>35</v>
      </c>
      <c r="E17" s="36" t="s">
        <v>44</v>
      </c>
      <c r="F17" s="29" t="s">
        <v>23</v>
      </c>
      <c r="G17" s="45">
        <v>20</v>
      </c>
      <c r="H17" s="43"/>
      <c r="I17" s="5" t="str">
        <f t="shared" si="0"/>
        <v/>
      </c>
      <c r="J17" s="4" t="str">
        <f t="shared" si="2"/>
        <v/>
      </c>
      <c r="K17" s="14" t="str">
        <f t="shared" si="1"/>
        <v/>
      </c>
    </row>
    <row r="18" spans="2:11" ht="90.75" x14ac:dyDescent="0.25">
      <c r="B18" s="1"/>
      <c r="C18" s="22" t="s">
        <v>8</v>
      </c>
      <c r="D18" s="46" t="s">
        <v>36</v>
      </c>
      <c r="E18" s="37" t="s">
        <v>45</v>
      </c>
      <c r="F18" s="29" t="s">
        <v>23</v>
      </c>
      <c r="G18" s="47">
        <v>10</v>
      </c>
      <c r="H18" s="43"/>
      <c r="I18" s="5" t="str">
        <f t="shared" si="0"/>
        <v/>
      </c>
      <c r="J18" s="4" t="str">
        <f t="shared" si="2"/>
        <v/>
      </c>
      <c r="K18" s="14" t="str">
        <f t="shared" si="1"/>
        <v/>
      </c>
    </row>
    <row r="19" spans="2:11" ht="45.75" x14ac:dyDescent="0.25">
      <c r="B19" s="1"/>
      <c r="C19" s="22" t="s">
        <v>9</v>
      </c>
      <c r="D19" s="48" t="s">
        <v>37</v>
      </c>
      <c r="E19" s="37" t="s">
        <v>46</v>
      </c>
      <c r="F19" s="29" t="s">
        <v>23</v>
      </c>
      <c r="G19" s="49">
        <v>30</v>
      </c>
      <c r="H19" s="43"/>
      <c r="I19" s="5" t="str">
        <f t="shared" si="0"/>
        <v/>
      </c>
      <c r="J19" s="4" t="str">
        <f t="shared" si="2"/>
        <v/>
      </c>
      <c r="K19" s="14" t="str">
        <f t="shared" si="1"/>
        <v/>
      </c>
    </row>
    <row r="20" spans="2:11" ht="23.25" x14ac:dyDescent="0.25">
      <c r="B20" s="1"/>
      <c r="C20" s="22" t="s">
        <v>27</v>
      </c>
      <c r="D20" s="48" t="s">
        <v>38</v>
      </c>
      <c r="E20" s="37" t="s">
        <v>43</v>
      </c>
      <c r="F20" s="29" t="s">
        <v>23</v>
      </c>
      <c r="G20" s="49">
        <v>30</v>
      </c>
      <c r="H20" s="43"/>
      <c r="I20" s="5" t="str">
        <f t="shared" si="0"/>
        <v/>
      </c>
      <c r="J20" s="4" t="str">
        <f t="shared" si="2"/>
        <v/>
      </c>
      <c r="K20" s="14" t="str">
        <f t="shared" si="1"/>
        <v/>
      </c>
    </row>
    <row r="21" spans="2:11" ht="46.5" thickBot="1" x14ac:dyDescent="0.3">
      <c r="B21" s="1"/>
      <c r="C21" s="22" t="s">
        <v>28</v>
      </c>
      <c r="D21" s="48" t="s">
        <v>39</v>
      </c>
      <c r="E21" s="38"/>
      <c r="F21" s="29" t="s">
        <v>23</v>
      </c>
      <c r="G21" s="49">
        <v>100</v>
      </c>
      <c r="H21" s="43"/>
      <c r="I21" s="5" t="str">
        <f t="shared" si="0"/>
        <v/>
      </c>
      <c r="J21" s="4" t="str">
        <f t="shared" si="2"/>
        <v/>
      </c>
      <c r="K21" s="14" t="str">
        <f t="shared" si="1"/>
        <v/>
      </c>
    </row>
    <row r="22" spans="2:11" ht="15.75" x14ac:dyDescent="0.25">
      <c r="B22" s="1"/>
      <c r="C22" s="20"/>
      <c r="D22" s="42" t="s">
        <v>12</v>
      </c>
      <c r="E22" s="35"/>
      <c r="F22" s="19"/>
      <c r="G22" s="41">
        <f>SUM(G12:G21)</f>
        <v>305</v>
      </c>
      <c r="H22" s="21" t="s">
        <v>20</v>
      </c>
      <c r="I22" s="15" t="str">
        <f>IF(SUM(I12:I21)&gt;0,SUM(I12:I21),"")</f>
        <v/>
      </c>
      <c r="J22" s="23" t="s">
        <v>20</v>
      </c>
      <c r="K22" s="18">
        <f>SUM(K12:K21)</f>
        <v>0</v>
      </c>
    </row>
    <row r="23" spans="2:11" x14ac:dyDescent="0.25">
      <c r="B23" s="1"/>
    </row>
    <row r="24" spans="2:11" x14ac:dyDescent="0.25">
      <c r="B24" s="1"/>
    </row>
    <row r="25" spans="2:11" x14ac:dyDescent="0.25">
      <c r="B25" s="1"/>
    </row>
    <row r="26" spans="2:11" x14ac:dyDescent="0.25">
      <c r="B26" s="1"/>
    </row>
    <row r="27" spans="2:11" x14ac:dyDescent="0.25">
      <c r="B27" s="1"/>
    </row>
    <row r="28" spans="2:11" x14ac:dyDescent="0.25">
      <c r="B28" s="1"/>
      <c r="C28" s="2" t="s">
        <v>15</v>
      </c>
      <c r="I28" s="3" t="s">
        <v>16</v>
      </c>
    </row>
    <row r="29" spans="2:11" x14ac:dyDescent="0.25">
      <c r="B29" s="1"/>
      <c r="F29" s="6"/>
      <c r="I29" t="s">
        <v>18</v>
      </c>
    </row>
    <row r="30" spans="2:11" x14ac:dyDescent="0.25">
      <c r="B30" s="1"/>
    </row>
    <row r="31" spans="2:11" x14ac:dyDescent="0.25">
      <c r="B31" s="1"/>
    </row>
    <row r="32" spans="2:11" x14ac:dyDescent="0.25">
      <c r="B32" s="1"/>
      <c r="C32" t="s">
        <v>22</v>
      </c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ht="27.75" customHeight="1" x14ac:dyDescent="0.25"/>
  </sheetData>
  <sheetProtection algorithmName="SHA-512" hashValue="2/1RYbf/e6zZkNs+AMMHUePSpLtybzduCMM/85C55QSNujFVDmRR1BAhvjhvA+IYsuxJktwV0P3XLG81Gv2OZA==" saltValue="RRYMn3DXRX0OMNBv1oHQ1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F11:K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TZ2.374.204.3.2024.ASZ</dc:title>
  <dc:creator>Aleksandra Szczawińska</dc:creator>
  <cp:lastModifiedBy>Aleksandra Szczawinska</cp:lastModifiedBy>
  <cp:lastPrinted>2023-08-08T11:19:48Z</cp:lastPrinted>
  <dcterms:created xsi:type="dcterms:W3CDTF">2015-06-05T18:19:34Z</dcterms:created>
  <dcterms:modified xsi:type="dcterms:W3CDTF">2024-11-07T13:04:35Z</dcterms:modified>
</cp:coreProperties>
</file>