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strak\Desktop\maszyny lesne\dokumenty_do ogłoszenia\"/>
    </mc:Choice>
  </mc:AlternateContent>
  <xr:revisionPtr revIDLastSave="0" documentId="13_ncr:1_{FC17CC6E-8EB0-4781-B5AE-E8BF6ED663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CENOW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G24" i="1" l="1"/>
  <c r="H10" i="1"/>
  <c r="H24" i="1" s="1"/>
</calcChain>
</file>

<file path=xl/sharedStrings.xml><?xml version="1.0" encoding="utf-8"?>
<sst xmlns="http://schemas.openxmlformats.org/spreadsheetml/2006/main" count="75" uniqueCount="37">
  <si>
    <t>FORMULARZ CENOWY</t>
  </si>
  <si>
    <t>(zamówienie o wartości do 130 000 zł)</t>
  </si>
  <si>
    <t>(przedmiot zamówienia)</t>
  </si>
  <si>
    <t>Lp.</t>
  </si>
  <si>
    <t>Asortyment</t>
  </si>
  <si>
    <t>Jed.</t>
  </si>
  <si>
    <t>Producent oferowany</t>
  </si>
  <si>
    <t>Ilość (szt)</t>
  </si>
  <si>
    <t xml:space="preserve">Cena netto/szt  (zł) </t>
  </si>
  <si>
    <t xml:space="preserve">Wartość netto ogółem (zł) </t>
  </si>
  <si>
    <t>szt.</t>
  </si>
  <si>
    <t>Ogółem</t>
  </si>
  <si>
    <t>-</t>
  </si>
  <si>
    <t xml:space="preserve"> </t>
  </si>
  <si>
    <t xml:space="preserve">…......................, dnia….....................                                                     </t>
  </si>
  <si>
    <t>podpis Wykonawcy</t>
  </si>
  <si>
    <t xml:space="preserve"> …..............................................</t>
  </si>
  <si>
    <t>Uwagi:</t>
  </si>
  <si>
    <t xml:space="preserve"> 1-Wykonawca jest zobowiązany wskazać producenta oferowanego produktu - kolumna ''4''</t>
  </si>
  <si>
    <t>2-Wykonawca zobligowany jest wskazać cenę jednostkową netto, z dokładnością do dwóch miejsc po przecinku-kolumna "6"</t>
  </si>
  <si>
    <t xml:space="preserve">Wartość brutto ogółem (zł) </t>
  </si>
  <si>
    <r>
      <t xml:space="preserve">Wiertło 150 mm do wiertnicy glebowej spalinowa AG-500 KAAZ                                 </t>
    </r>
    <r>
      <rPr>
        <sz val="12"/>
        <rFont val="Calibri"/>
        <family val="2"/>
        <charset val="238"/>
        <scheme val="minor"/>
      </rPr>
      <t xml:space="preserve">A G500 WIERTŁO 150mm / 100 cm do WIERTNICY ŚWIDRA KAAZ AG500              </t>
    </r>
    <r>
      <rPr>
        <b/>
        <sz val="12"/>
        <rFont val="Calibri"/>
        <family val="2"/>
        <charset val="238"/>
        <scheme val="minor"/>
      </rPr>
      <t>Producent: KAAZ</t>
    </r>
  </si>
  <si>
    <r>
      <t xml:space="preserve">Wiertło 100 mm do wiertnicy glebowej spalinowa AG-500 KAAZ                              </t>
    </r>
    <r>
      <rPr>
        <sz val="12"/>
        <rFont val="Calibri"/>
        <family val="2"/>
        <charset val="238"/>
        <scheme val="minor"/>
      </rPr>
      <t xml:space="preserve">AG500 WIERTŁO 100mm / 100 cm DO WIERTNICY ŚWIDRA KAAZ AG 500 DRILL 100MM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Producent: KAAZ</t>
    </r>
  </si>
  <si>
    <r>
      <t xml:space="preserve">Pilarka spalinowa HUSQVARNA 562 XP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Pojemność cylindra 59,8 cm³. Moc wyjściowa 3,5 kW. Minimalna zalecana długość prowadnicy 38 cm. Maksymalna zalecana długość prowadnicy 70 cm. Podziałka 3/8".  Długość prowadnicy 45 cm. Długość prowadnicy (cale) 18 in.Waga (bez urządzenia tnącego i płynów) 6,1 kg.  Dźwięk i hałas . Ciśnienie akustyczne przy uchu operatora 106 dB(A). Gwarantowana moc akustyczna 118 dB(A).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Producent: HUSQVARNA</t>
    </r>
    <r>
      <rPr>
        <sz val="12"/>
        <color theme="1"/>
        <rFont val="Calibri"/>
        <family val="2"/>
        <charset val="238"/>
        <scheme val="minor"/>
      </rPr>
      <t xml:space="preserve">                         </t>
    </r>
  </si>
  <si>
    <r>
      <t xml:space="preserve">Pilarka HUSQVARNA 120i z akumulatorem i ładowarką     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Typ silnika BLDC (bezszczotkowy)Akumulator - Napięcie akumulatora 36 V.Typ akumulatora Litowo-Jonowy. Długość prowadnicy (cale)12". Rodzaj piły łańcuchowej H38.  Rodzaj zębatki.Stała 6 zębów. Typ mocowania prowadnicy. Mały montaż. Zalecana długość prowadnicy, min.-maks. 12-14 cali. Wymiary. Waga (bez akumulatora i urządzenia tnącego i oleju)2.95 kg. Rodzaj smarowania. Pojemność zbiornika oleju 0.20 l. Poziom hałasu. Maksymalna emisja akustyczna, gwarantowana 101 dB(A). Poziom hałasu, zmierzony 98 dB.  W zestawie akumulator BLi20 i ładowarka QC80.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Producent: HUSQVARNA  </t>
    </r>
  </si>
  <si>
    <r>
      <t xml:space="preserve">Wiertnica glebowa spalinowa AG-500 (z przedłużką do wierteł o średnicy 150 i 200 mm+)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Świder glebowy spalinowy z silnikiem Mitsubishi 2,4 KM .Pojemność silnika 47,1 cm³. Moc silnika 1,8 KW/2,4 KM.  Prędkość obrotowa 170 obr/min. Rozrusznik Ręczny. Średnica wiertła 60, 80, 100, 150, 200, 250 mm. Długość wiertła 750-1000 mm. Waga 9,3 kg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Producent: KAAZ</t>
    </r>
    <r>
      <rPr>
        <sz val="12"/>
        <color theme="1"/>
        <rFont val="Calibri"/>
        <family val="2"/>
        <charset val="238"/>
        <scheme val="minor"/>
      </rPr>
      <t xml:space="preserve">               </t>
    </r>
  </si>
  <si>
    <r>
      <t xml:space="preserve">STIHL MS 362; Pilarka Łańcuchowa moc 4,8KM; 
</t>
    </r>
    <r>
      <rPr>
        <sz val="12"/>
        <color theme="1"/>
        <rFont val="Calibri"/>
        <family val="2"/>
        <charset val="238"/>
        <scheme val="minor"/>
      </rPr>
      <t>Moc kW/KM 3,5/4,8. Pojemność skokowa cm³ 59
Długość prowadnicy cm 40. Ciężar kg 1) 5,6. Ciężar zestawu kg 2) 6,68. Maksymalna długość prowadnicy cm 50.Stosunek ciężaru do mocy kg/kW 1,6. Podziałka piły łańcuchowej 3/8 ". Podziałka piły łańcuchowej 3/8". Wartość drgań strona lewa / prawa m/s² 3) 3,5/3,5. Poziom mocy akustycznej dB(A) 4) 117. Poziom ciśnienia akustycznego dB(A) 4) 106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Producent: STIHL</t>
    </r>
  </si>
  <si>
    <r>
      <t xml:space="preserve">Wykaszarka/Wycinarka Husqvarna 555 RXT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Pojemność cylindra 53,3 cm³. Moc wyjściowa1  2,8 kW.  Pojemność zbiornika paliwa 1,1 l. Zużycie paliwa 480 g/kWh. Prędkość przy maks. mocy 9 000 obr./min. Wydajność.  Szerokość koszenia 54 cm. Przekładnia 
Przełożenie 1,47. Kąt przekładni 35 °. Wymiary . Średnica wału 35 mm. Waga (bez urządzenia tnącego i płynów) 9,2 kg. Długość rury 1 483 mm. Smar.  Typ oleju do mieszanki Husqvarna lub podobnej klasy w stosunku 50:1. Typ smarowania (przekładnia kątowa) Smar biodegradowalny. Dźwięk i hałas .Ciśnienie akustyczne przy uchu operatora 101 dB(A)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Producent: HUSQVARNA </t>
    </r>
    <r>
      <rPr>
        <sz val="12"/>
        <color theme="1"/>
        <rFont val="Calibri"/>
        <family val="2"/>
        <charset val="238"/>
        <scheme val="minor"/>
      </rPr>
      <t xml:space="preserve">          </t>
    </r>
  </si>
  <si>
    <r>
      <t xml:space="preserve">Wiertło do wiertnicy OLEO-MAC MTL 51                                                                      </t>
    </r>
    <r>
      <rPr>
        <sz val="12"/>
        <color rgb="FF000000"/>
        <rFont val="Calibri"/>
        <family val="2"/>
        <charset val="238"/>
        <scheme val="minor"/>
      </rPr>
      <t xml:space="preserve">Długość wierteł to 80 cm, średnica 15 cm       </t>
    </r>
    <r>
      <rPr>
        <b/>
        <sz val="12"/>
        <color rgb="FF000000"/>
        <rFont val="Calibri"/>
        <family val="2"/>
        <charset val="238"/>
        <scheme val="minor"/>
      </rPr>
      <t xml:space="preserve">                                                               Producent: dowolny</t>
    </r>
  </si>
  <si>
    <r>
      <t xml:space="preserve">STIHL MS 261 PIŁA ŁAŃCUCHOWA PILARKA MS 261 4,1KM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Moc kW/KM 3/4,1. Pojemność skokowa cm³ 50,2.  Długość prowadnicy cm 40.          Ciężar kg 1) 4,9. Ciężar zestawu kg 2) 5,8. Stosunek ciężaru do mocy kg/kW 1,6. Podziałka piły łańcuchowej .325 "Wartość drgań strona lewa / prawa m/s² 3) 3,5/3,5.  Poziom mocy akustycznej dB(A) 4) 116. Poziom ciśnienia akustycznego dB(A) 4) 105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Producent: STIHL</t>
    </r>
  </si>
  <si>
    <r>
      <t xml:space="preserve">Wiertło do wiertnicy STHIL BT 131(opcjonalnie z adapterem)                        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Długość wierteł to 80 cm, średnica 15 cm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Producent: dowolny</t>
    </r>
  </si>
  <si>
    <r>
      <t xml:space="preserve">Wiertło do wiertnicy HITACHI DA 200E(SP) (opcjonalnie z adapterem)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>Długość wierteł to 80 cm, średnica 15 cm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Producent: dowolny</t>
    </r>
  </si>
  <si>
    <t>Znak sprawy: TZ2.374.202.4.2024.IS</t>
  </si>
  <si>
    <r>
      <t xml:space="preserve">Piła spalinowa 560XP husqvarna                    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Moc wyjściowa 3.5 kW. Pojemność cylindra 59.8 см³. Prędkość przy maks. mocy 9600 obr./min. Prędkość biegu jałowego 2800 obr./min. Moment obrotowy, maks. 3.65 Nm.  Prędkość łańcucha przy mocy maksymalnej 21,3 m/s. Podziałka.325". Długość prowadnicy 38 cm. Długość prowadnicy (cale) 15 in. Równoważny poziom drgań (ahv, eq), uchwyt przedni 4,4 m/s². Równoważny poziom drgań(ahv, eq), uchwyt tylny 5,3 m/s²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Producent: HUSQVARNA</t>
    </r>
  </si>
  <si>
    <t>na dostawę maszyn przemysłu leśnego wraz z osprzętem dla potrzeb Urzędu Morskiego w Gdyni</t>
  </si>
  <si>
    <r>
      <t>Wykaszarka/Wycinarka husqvarna 545 FR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Dane techniczne: Moc silnika: 2,1 kW/2,85 kM. Pojemność cylindra: 45,7 cm³. Prędkość przy maks. mocy: 8800 obr/ min. Pojemność zbiornika paliwa: 0,9 l. Zużycie paliwa: 450 g/kWh. Max. grubość żyłki: 2,7 mm. Szerokość koszenia: 49cm. Równoważny poziom drgań uchwyty: 3,6 m/s²-3,8 m/s² . Ciśnienie akustyczne przy uchu: 100 dB(A). Emisja spalin (CO2 EU V):910 g/kWh. Wymiary: Długość rury: 1 384 mm. Średnica wału: 32 mm. Waga: 8,7 kg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Producent: HUSQVARNA</t>
    </r>
  </si>
  <si>
    <r>
      <t xml:space="preserve">Piła akumulatorowa łańcuchowa DUC 254Z MAKITA ( dwa akumulatory + ładowarka)                         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>MAKITA DUC254Z + 2x BL1850B + DC18RC akumulatorowa pilarka łańcuchowa 250mm + 2x akumulator LXT 18V 5,0Ah Li-Ion + ładowarka. Zestaw składa się z akumulatorowej pilarki łańcuchowej Makita DUC254 z prowadnicą o długości 250mm, dwóch akumulatorów ze wskaźniekiem naładowania Makita BL1850B o napięciu 18V oraz pojemności 5.0Ah i szybkiej ładowarki Makita DC18RC.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Producent: MAKITA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</si>
</sst>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164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164" fontId="13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8" xfId="0" quotePrefix="1" applyFont="1" applyBorder="1" applyAlignment="1" applyProtection="1">
      <alignment horizontal="center" wrapText="1"/>
      <protection locked="0"/>
    </xf>
    <xf numFmtId="0" fontId="7" fillId="0" borderId="6" xfId="0" quotePrefix="1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 wrapText="1"/>
      <protection locked="0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Protection="1"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164" fontId="4" fillId="3" borderId="8" xfId="0" applyNumberFormat="1" applyFont="1" applyFill="1" applyBorder="1" applyAlignment="1" applyProtection="1">
      <alignment horizontal="right" vertical="center" wrapText="1"/>
      <protection locked="0"/>
    </xf>
    <xf numFmtId="164" fontId="14" fillId="4" borderId="8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18" fillId="0" borderId="8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10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CC"/>
        </patternFill>
      </fill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00000000-0011-0000-FFFF-FFFF00000000}">
      <tableStyleElement type="header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ykaz_asortymentowy3" displayName="Wykaz_asortymentowy3" ref="D8:H24" totalsRowShown="0" headerRowDxfId="2" dataDxfId="1" headerRowBorderDxfId="8" tableBorderDxfId="7">
  <tableColumns count="5">
    <tableColumn id="3" xr3:uid="{00000000-0010-0000-0000-000003000000}" name="Producent oferowany" dataDxfId="6"/>
    <tableColumn id="5" xr3:uid="{00000000-0010-0000-0000-000005000000}" name="Ilość (szt)" dataDxfId="0"/>
    <tableColumn id="11" xr3:uid="{00000000-0010-0000-0000-00000B000000}" name="Cena netto/szt  (zł) " dataDxfId="5"/>
    <tableColumn id="12" xr3:uid="{00000000-0010-0000-0000-00000C000000}" name="Wartość netto ogółem (zł) " dataDxfId="4"/>
    <tableColumn id="13" xr3:uid="{00000000-0010-0000-0000-00000D000000}" name="Wartość brutto ogółem (zł) " dataDxfId="3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B19" sqref="B19"/>
    </sheetView>
  </sheetViews>
  <sheetFormatPr defaultRowHeight="14.4" x14ac:dyDescent="0.3"/>
  <cols>
    <col min="1" max="1" width="10.6640625" style="12" customWidth="1"/>
    <col min="2" max="2" width="82.21875" style="12" customWidth="1"/>
    <col min="3" max="3" width="8.88671875" style="12"/>
    <col min="4" max="4" width="12.33203125" style="12" customWidth="1"/>
    <col min="5" max="5" width="12.21875" style="12" customWidth="1"/>
    <col min="6" max="6" width="12" style="12" customWidth="1"/>
    <col min="7" max="7" width="15.109375" style="12" customWidth="1"/>
    <col min="8" max="8" width="15" style="12" customWidth="1"/>
    <col min="9" max="16384" width="8.88671875" style="12"/>
  </cols>
  <sheetData>
    <row r="1" spans="1:11" ht="41.4" customHeight="1" x14ac:dyDescent="0.3">
      <c r="A1" s="8" t="s">
        <v>0</v>
      </c>
      <c r="B1" s="8"/>
      <c r="C1" s="9"/>
      <c r="D1" s="10"/>
      <c r="E1" s="11"/>
      <c r="F1" s="11"/>
      <c r="I1" s="13"/>
      <c r="J1" s="13"/>
      <c r="K1" s="13"/>
    </row>
    <row r="2" spans="1:11" ht="15.6" x14ac:dyDescent="0.3">
      <c r="A2" s="14" t="s">
        <v>1</v>
      </c>
      <c r="E2" s="13"/>
      <c r="F2" s="13"/>
      <c r="G2" s="13"/>
      <c r="I2" s="15"/>
      <c r="J2" s="15"/>
      <c r="K2" s="13"/>
    </row>
    <row r="3" spans="1:11" ht="27.75" customHeight="1" x14ac:dyDescent="0.3">
      <c r="A3" s="44" t="s">
        <v>34</v>
      </c>
      <c r="B3" s="44"/>
      <c r="C3" s="44"/>
      <c r="D3" s="44"/>
      <c r="E3" s="44"/>
      <c r="F3" s="44"/>
      <c r="G3" s="44"/>
      <c r="H3" s="44"/>
      <c r="I3" s="15"/>
      <c r="J3" s="15"/>
      <c r="K3" s="13"/>
    </row>
    <row r="4" spans="1:11" x14ac:dyDescent="0.3">
      <c r="A4" s="14" t="s">
        <v>2</v>
      </c>
      <c r="B4" s="16"/>
      <c r="C4" s="17"/>
      <c r="D4" s="17"/>
      <c r="E4" s="18"/>
      <c r="F4" s="18"/>
      <c r="G4" s="13"/>
      <c r="I4" s="13"/>
    </row>
    <row r="5" spans="1:11" ht="15.6" x14ac:dyDescent="0.3">
      <c r="A5" s="47" t="s">
        <v>32</v>
      </c>
      <c r="B5" s="47"/>
      <c r="E5" s="11"/>
      <c r="F5" s="11"/>
      <c r="I5" s="13"/>
    </row>
    <row r="6" spans="1:11" ht="15" thickBot="1" x14ac:dyDescent="0.35">
      <c r="B6" s="10"/>
      <c r="D6" s="10"/>
      <c r="E6" s="11"/>
      <c r="F6" s="11"/>
      <c r="I6" s="13"/>
    </row>
    <row r="7" spans="1:11" ht="15" hidden="1" thickBot="1" x14ac:dyDescent="0.35">
      <c r="D7" s="19"/>
      <c r="I7" s="13"/>
      <c r="J7" s="13"/>
      <c r="K7" s="13"/>
    </row>
    <row r="8" spans="1:11" ht="84" customHeight="1" x14ac:dyDescent="0.3">
      <c r="A8" s="20" t="s">
        <v>3</v>
      </c>
      <c r="B8" s="57" t="s">
        <v>4</v>
      </c>
      <c r="C8" s="21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20</v>
      </c>
    </row>
    <row r="9" spans="1:11" x14ac:dyDescent="0.3">
      <c r="A9" s="24">
        <v>1</v>
      </c>
      <c r="B9" s="58">
        <v>2</v>
      </c>
      <c r="C9" s="1">
        <v>3</v>
      </c>
      <c r="D9" s="2">
        <v>4</v>
      </c>
      <c r="E9" s="48">
        <v>5</v>
      </c>
      <c r="F9" s="25">
        <v>6</v>
      </c>
      <c r="G9" s="25">
        <v>7</v>
      </c>
      <c r="H9" s="26">
        <v>8</v>
      </c>
    </row>
    <row r="10" spans="1:11" ht="144" customHeight="1" x14ac:dyDescent="0.3">
      <c r="A10" s="27">
        <v>1</v>
      </c>
      <c r="B10" s="50" t="s">
        <v>29</v>
      </c>
      <c r="C10" s="4" t="s">
        <v>10</v>
      </c>
      <c r="D10" s="5" t="s">
        <v>13</v>
      </c>
      <c r="E10" s="49">
        <v>1</v>
      </c>
      <c r="F10" s="3">
        <v>0</v>
      </c>
      <c r="G10" s="28" t="str">
        <f t="shared" ref="G10:G23" si="0">IF(F10&gt;0,ROUND(+F10,2)*E10,"")</f>
        <v/>
      </c>
      <c r="H10" s="29" t="str">
        <f>IF(F10&gt;0,ROUND(+G10,2)*1.23,"")</f>
        <v/>
      </c>
    </row>
    <row r="11" spans="1:11" ht="147" customHeight="1" x14ac:dyDescent="0.3">
      <c r="A11" s="27">
        <v>2</v>
      </c>
      <c r="B11" s="51" t="s">
        <v>26</v>
      </c>
      <c r="C11" s="4" t="s">
        <v>10</v>
      </c>
      <c r="D11" s="5" t="s">
        <v>13</v>
      </c>
      <c r="E11" s="49">
        <v>1</v>
      </c>
      <c r="F11" s="3">
        <v>0</v>
      </c>
      <c r="G11" s="28" t="str">
        <f t="shared" si="0"/>
        <v/>
      </c>
      <c r="H11" s="29" t="str">
        <f>IF(F11&gt;0,ROUND(+G11,2)*1.23,"")</f>
        <v/>
      </c>
    </row>
    <row r="12" spans="1:11" ht="131.4" customHeight="1" x14ac:dyDescent="0.3">
      <c r="A12" s="27">
        <v>3</v>
      </c>
      <c r="B12" s="51" t="s">
        <v>23</v>
      </c>
      <c r="C12" s="4" t="s">
        <v>10</v>
      </c>
      <c r="D12" s="5" t="s">
        <v>13</v>
      </c>
      <c r="E12" s="49">
        <v>1</v>
      </c>
      <c r="F12" s="3">
        <v>0</v>
      </c>
      <c r="G12" s="28" t="str">
        <f t="shared" si="0"/>
        <v/>
      </c>
      <c r="H12" s="29" t="str">
        <f t="shared" ref="H12:H23" si="1">IF(F12&gt;0,ROUND(+G12,2)*1.23,"")</f>
        <v/>
      </c>
    </row>
    <row r="13" spans="1:11" ht="183.6" customHeight="1" x14ac:dyDescent="0.3">
      <c r="A13" s="27">
        <v>4</v>
      </c>
      <c r="B13" s="50" t="s">
        <v>24</v>
      </c>
      <c r="C13" s="4" t="s">
        <v>10</v>
      </c>
      <c r="D13" s="5" t="s">
        <v>13</v>
      </c>
      <c r="E13" s="49">
        <v>1</v>
      </c>
      <c r="F13" s="3">
        <v>0</v>
      </c>
      <c r="G13" s="28" t="str">
        <f t="shared" si="0"/>
        <v/>
      </c>
      <c r="H13" s="29" t="str">
        <f t="shared" si="1"/>
        <v/>
      </c>
    </row>
    <row r="14" spans="1:11" ht="156" customHeight="1" x14ac:dyDescent="0.3">
      <c r="A14" s="27">
        <v>5</v>
      </c>
      <c r="B14" s="51" t="s">
        <v>33</v>
      </c>
      <c r="C14" s="4" t="s">
        <v>10</v>
      </c>
      <c r="D14" s="5" t="s">
        <v>13</v>
      </c>
      <c r="E14" s="49">
        <v>1</v>
      </c>
      <c r="F14" s="3">
        <v>0</v>
      </c>
      <c r="G14" s="28" t="str">
        <f t="shared" si="0"/>
        <v/>
      </c>
      <c r="H14" s="29" t="str">
        <f t="shared" si="1"/>
        <v/>
      </c>
    </row>
    <row r="15" spans="1:11" ht="147.6" customHeight="1" x14ac:dyDescent="0.3">
      <c r="A15" s="27">
        <v>6</v>
      </c>
      <c r="B15" s="51" t="s">
        <v>36</v>
      </c>
      <c r="C15" s="4" t="s">
        <v>10</v>
      </c>
      <c r="D15" s="5" t="s">
        <v>13</v>
      </c>
      <c r="E15" s="49">
        <v>1</v>
      </c>
      <c r="F15" s="3">
        <v>0</v>
      </c>
      <c r="G15" s="28" t="str">
        <f t="shared" si="0"/>
        <v/>
      </c>
      <c r="H15" s="29" t="str">
        <f t="shared" si="1"/>
        <v/>
      </c>
    </row>
    <row r="16" spans="1:11" ht="176.4" customHeight="1" x14ac:dyDescent="0.3">
      <c r="A16" s="27">
        <v>7</v>
      </c>
      <c r="B16" s="51" t="s">
        <v>27</v>
      </c>
      <c r="C16" s="4" t="s">
        <v>10</v>
      </c>
      <c r="D16" s="5" t="s">
        <v>13</v>
      </c>
      <c r="E16" s="49">
        <v>1</v>
      </c>
      <c r="F16" s="3">
        <v>0</v>
      </c>
      <c r="G16" s="28" t="str">
        <f t="shared" si="0"/>
        <v/>
      </c>
      <c r="H16" s="29" t="str">
        <f t="shared" si="1"/>
        <v/>
      </c>
    </row>
    <row r="17" spans="1:14" ht="151.80000000000001" customHeight="1" x14ac:dyDescent="0.3">
      <c r="A17" s="27">
        <v>8</v>
      </c>
      <c r="B17" s="51" t="s">
        <v>35</v>
      </c>
      <c r="C17" s="4" t="s">
        <v>10</v>
      </c>
      <c r="D17" s="5" t="s">
        <v>13</v>
      </c>
      <c r="E17" s="49">
        <v>1</v>
      </c>
      <c r="F17" s="3">
        <v>0</v>
      </c>
      <c r="G17" s="28" t="str">
        <f t="shared" si="0"/>
        <v/>
      </c>
      <c r="H17" s="29" t="str">
        <f t="shared" si="1"/>
        <v/>
      </c>
    </row>
    <row r="18" spans="1:14" ht="126.6" customHeight="1" x14ac:dyDescent="0.3">
      <c r="A18" s="27">
        <v>9</v>
      </c>
      <c r="B18" s="51" t="s">
        <v>25</v>
      </c>
      <c r="C18" s="5" t="s">
        <v>10</v>
      </c>
      <c r="D18" s="5" t="s">
        <v>13</v>
      </c>
      <c r="E18" s="49">
        <v>1</v>
      </c>
      <c r="F18" s="3">
        <v>0</v>
      </c>
      <c r="G18" s="28" t="str">
        <f t="shared" si="0"/>
        <v/>
      </c>
      <c r="H18" s="29" t="str">
        <f t="shared" si="1"/>
        <v/>
      </c>
    </row>
    <row r="19" spans="1:14" ht="84" customHeight="1" x14ac:dyDescent="0.3">
      <c r="A19" s="27">
        <v>10</v>
      </c>
      <c r="B19" s="52" t="s">
        <v>21</v>
      </c>
      <c r="C19" s="4" t="s">
        <v>10</v>
      </c>
      <c r="D19" s="5" t="s">
        <v>13</v>
      </c>
      <c r="E19" s="49">
        <v>1</v>
      </c>
      <c r="F19" s="3">
        <v>0</v>
      </c>
      <c r="G19" s="28" t="str">
        <f t="shared" si="0"/>
        <v/>
      </c>
      <c r="H19" s="29" t="str">
        <f t="shared" si="1"/>
        <v/>
      </c>
    </row>
    <row r="20" spans="1:14" ht="91.8" customHeight="1" x14ac:dyDescent="0.3">
      <c r="A20" s="27">
        <v>11</v>
      </c>
      <c r="B20" s="53" t="s">
        <v>22</v>
      </c>
      <c r="C20" s="5" t="s">
        <v>10</v>
      </c>
      <c r="D20" s="5" t="s">
        <v>13</v>
      </c>
      <c r="E20" s="49">
        <v>1</v>
      </c>
      <c r="F20" s="3">
        <v>0</v>
      </c>
      <c r="G20" s="28" t="str">
        <f t="shared" si="0"/>
        <v/>
      </c>
      <c r="H20" s="29" t="str">
        <f t="shared" si="1"/>
        <v/>
      </c>
    </row>
    <row r="21" spans="1:14" ht="75.599999999999994" customHeight="1" x14ac:dyDescent="0.3">
      <c r="A21" s="27">
        <v>12</v>
      </c>
      <c r="B21" s="54" t="s">
        <v>28</v>
      </c>
      <c r="C21" s="5" t="s">
        <v>10</v>
      </c>
      <c r="D21" s="5" t="s">
        <v>13</v>
      </c>
      <c r="E21" s="49">
        <v>1</v>
      </c>
      <c r="F21" s="3">
        <v>0</v>
      </c>
      <c r="G21" s="28" t="str">
        <f t="shared" si="0"/>
        <v/>
      </c>
      <c r="H21" s="29" t="str">
        <f t="shared" si="1"/>
        <v/>
      </c>
    </row>
    <row r="22" spans="1:14" ht="71.400000000000006" customHeight="1" x14ac:dyDescent="0.3">
      <c r="A22" s="27">
        <v>13</v>
      </c>
      <c r="B22" s="55" t="s">
        <v>30</v>
      </c>
      <c r="C22" s="5" t="s">
        <v>10</v>
      </c>
      <c r="D22" s="5" t="s">
        <v>13</v>
      </c>
      <c r="E22" s="49">
        <v>1</v>
      </c>
      <c r="F22" s="3">
        <v>0</v>
      </c>
      <c r="G22" s="28" t="str">
        <f t="shared" si="0"/>
        <v/>
      </c>
      <c r="H22" s="29" t="str">
        <f t="shared" si="1"/>
        <v/>
      </c>
    </row>
    <row r="23" spans="1:14" ht="74.400000000000006" customHeight="1" x14ac:dyDescent="0.3">
      <c r="A23" s="27">
        <v>14</v>
      </c>
      <c r="B23" s="55" t="s">
        <v>31</v>
      </c>
      <c r="C23" s="5" t="s">
        <v>10</v>
      </c>
      <c r="D23" s="5" t="s">
        <v>13</v>
      </c>
      <c r="E23" s="49">
        <v>1</v>
      </c>
      <c r="F23" s="3">
        <v>0</v>
      </c>
      <c r="G23" s="28" t="str">
        <f t="shared" si="0"/>
        <v/>
      </c>
      <c r="H23" s="29" t="str">
        <f t="shared" si="1"/>
        <v/>
      </c>
    </row>
    <row r="24" spans="1:14" ht="33" customHeight="1" x14ac:dyDescent="0.35">
      <c r="A24" s="30"/>
      <c r="B24" s="56" t="s">
        <v>11</v>
      </c>
      <c r="C24" s="6" t="s">
        <v>12</v>
      </c>
      <c r="D24" s="31" t="s">
        <v>12</v>
      </c>
      <c r="E24" s="49">
        <f>SUBTOTAL(109,E10:E23)</f>
        <v>14</v>
      </c>
      <c r="F24" s="7"/>
      <c r="G24" s="32">
        <f>SUM(G10:G23)</f>
        <v>0</v>
      </c>
      <c r="H24" s="33">
        <f>SUM(H10:H23)</f>
        <v>0</v>
      </c>
      <c r="I24" s="34"/>
      <c r="J24" s="34"/>
      <c r="K24" s="35"/>
    </row>
    <row r="25" spans="1:14" ht="12.6" customHeight="1" x14ac:dyDescent="0.3">
      <c r="D25" s="36"/>
      <c r="E25" s="37"/>
      <c r="F25" s="37"/>
      <c r="G25" s="35"/>
      <c r="H25" s="35"/>
      <c r="I25" s="34"/>
      <c r="J25" s="34"/>
      <c r="K25" s="34"/>
      <c r="L25" s="35"/>
    </row>
    <row r="26" spans="1:14" ht="63.6" hidden="1" customHeight="1" x14ac:dyDescent="0.3">
      <c r="D26" s="36"/>
      <c r="E26" s="37"/>
      <c r="F26" s="37"/>
      <c r="G26" s="35"/>
      <c r="H26" s="35"/>
      <c r="I26" s="34"/>
      <c r="L26" s="35"/>
    </row>
    <row r="27" spans="1:14" ht="22.95" customHeight="1" x14ac:dyDescent="0.3">
      <c r="C27" s="35"/>
      <c r="E27" s="38" t="s">
        <v>13</v>
      </c>
      <c r="F27" s="11"/>
      <c r="J27" s="39" t="s">
        <v>13</v>
      </c>
      <c r="K27" s="39"/>
      <c r="L27" s="40"/>
      <c r="N27" s="12" t="s">
        <v>13</v>
      </c>
    </row>
    <row r="28" spans="1:14" ht="21.75" customHeight="1" x14ac:dyDescent="0.3">
      <c r="A28" s="35"/>
      <c r="B28" s="11" t="s">
        <v>14</v>
      </c>
      <c r="C28" s="41"/>
      <c r="E28" s="41"/>
      <c r="F28" s="41"/>
      <c r="G28" s="45" t="s">
        <v>15</v>
      </c>
      <c r="H28" s="45"/>
      <c r="I28" s="39"/>
      <c r="J28" s="39"/>
      <c r="K28" s="39"/>
      <c r="L28" s="40"/>
      <c r="N28" s="12" t="s">
        <v>13</v>
      </c>
    </row>
    <row r="29" spans="1:14" ht="3.75" customHeight="1" x14ac:dyDescent="0.3">
      <c r="C29" s="35"/>
      <c r="D29" s="12" t="s">
        <v>13</v>
      </c>
      <c r="E29" s="41" t="s">
        <v>13</v>
      </c>
      <c r="F29" s="41"/>
      <c r="G29" s="39"/>
      <c r="H29" s="39"/>
      <c r="I29" s="42" t="s">
        <v>16</v>
      </c>
      <c r="J29" s="39"/>
      <c r="K29" s="39"/>
      <c r="L29" s="40"/>
      <c r="N29" s="12" t="s">
        <v>13</v>
      </c>
    </row>
    <row r="30" spans="1:14" ht="35.4" customHeight="1" x14ac:dyDescent="0.3">
      <c r="D30" s="10"/>
      <c r="E30" s="11"/>
      <c r="F30" s="41"/>
      <c r="G30" s="39"/>
      <c r="H30" s="39"/>
      <c r="I30" s="13"/>
      <c r="J30" s="13"/>
      <c r="K30" s="39"/>
      <c r="L30" s="40"/>
      <c r="N30" s="12" t="s">
        <v>13</v>
      </c>
    </row>
    <row r="31" spans="1:14" x14ac:dyDescent="0.3">
      <c r="B31" s="39" t="s">
        <v>17</v>
      </c>
      <c r="D31" s="10"/>
      <c r="E31" s="41"/>
      <c r="F31" s="43"/>
      <c r="G31" s="41"/>
      <c r="H31" s="39"/>
      <c r="I31" s="39"/>
      <c r="J31" s="39"/>
      <c r="K31" s="39"/>
      <c r="L31" s="40"/>
      <c r="N31" s="12" t="s">
        <v>13</v>
      </c>
    </row>
    <row r="32" spans="1:14" ht="19.2" customHeight="1" x14ac:dyDescent="0.3">
      <c r="B32" s="39" t="s">
        <v>18</v>
      </c>
      <c r="C32" s="39"/>
      <c r="D32" s="39"/>
      <c r="E32" s="41"/>
      <c r="F32" s="41"/>
      <c r="H32" s="39"/>
      <c r="I32" s="39" t="s">
        <v>13</v>
      </c>
      <c r="J32" s="39" t="s">
        <v>13</v>
      </c>
      <c r="K32" s="39"/>
    </row>
    <row r="33" spans="2:11" ht="28.5" customHeight="1" x14ac:dyDescent="0.3">
      <c r="B33" s="46" t="s">
        <v>19</v>
      </c>
      <c r="C33" s="46"/>
      <c r="D33" s="46"/>
      <c r="E33" s="46"/>
      <c r="F33" s="46"/>
      <c r="G33" s="46"/>
      <c r="H33" s="46"/>
      <c r="I33" s="39"/>
      <c r="J33" s="13"/>
      <c r="K33" s="13"/>
    </row>
  </sheetData>
  <sheetProtection algorithmName="SHA-512" hashValue="zeBtUT0MUgTeGtNpm7C1aD4sv39TPmEsgrmmZrNXaT/cGM4nOLHbckUy16fn7GiKAyEbf1d1vPbDB267Njnp+A==" saltValue="KPpDmtoNKGWCmGAujsUdbA==" spinCount="100000" sheet="1" objects="1" scenarios="1"/>
  <mergeCells count="4">
    <mergeCell ref="A3:H3"/>
    <mergeCell ref="G28:H28"/>
    <mergeCell ref="B33:H33"/>
    <mergeCell ref="A5:B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cenowy_Znak sprawy: TZ2.374.189.4.2024.IS	</dc:title>
  <dc:creator>Igor Strąk</dc:creator>
  <cp:lastModifiedBy>Igor Strak</cp:lastModifiedBy>
  <cp:lastPrinted>2024-10-09T07:45:50Z</cp:lastPrinted>
  <dcterms:created xsi:type="dcterms:W3CDTF">2024-09-30T11:00:41Z</dcterms:created>
  <dcterms:modified xsi:type="dcterms:W3CDTF">2024-10-28T06:37:47Z</dcterms:modified>
</cp:coreProperties>
</file>